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cald\Desktop\"/>
    </mc:Choice>
  </mc:AlternateContent>
  <xr:revisionPtr revIDLastSave="0" documentId="8_{DE2FA736-9A46-4281-946E-E2C202D3F801}" xr6:coauthVersionLast="47" xr6:coauthVersionMax="47" xr10:uidLastSave="{00000000-0000-0000-0000-000000000000}"/>
  <bookViews>
    <workbookView xWindow="2340" yWindow="2235" windowWidth="18330" windowHeight="13965" xr2:uid="{6CACBE0C-E35F-4234-94EB-3954E09743CC}"/>
  </bookViews>
  <sheets>
    <sheet name="31 D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1" i="1" l="1"/>
  <c r="H67" i="1"/>
  <c r="H49" i="1"/>
  <c r="H48" i="1"/>
  <c r="H39" i="1"/>
  <c r="H34" i="1"/>
  <c r="H33" i="1"/>
  <c r="H32" i="1"/>
  <c r="H31" i="1"/>
  <c r="H30" i="1"/>
  <c r="H11" i="1"/>
  <c r="H10" i="1"/>
</calcChain>
</file>

<file path=xl/sharedStrings.xml><?xml version="1.0" encoding="utf-8"?>
<sst xmlns="http://schemas.openxmlformats.org/spreadsheetml/2006/main" count="785" uniqueCount="503">
  <si>
    <t>INFORME  CONTRACTUAL UAEJPMP -  2022</t>
  </si>
  <si>
    <t>No. PROCESO</t>
  </si>
  <si>
    <t>No. 
CONTRATO / ACEPTACIÓN DE OFERTA Y ORDEN DE COMPRA</t>
  </si>
  <si>
    <t>CONTRATISTA O RAZON SOCIAL</t>
  </si>
  <si>
    <t xml:space="preserve">OBJETO  </t>
  </si>
  <si>
    <t xml:space="preserve">TIPO DE NEGOCIO CONTRACTUAL </t>
  </si>
  <si>
    <t xml:space="preserve">VALOR INICIAL </t>
  </si>
  <si>
    <t>VALOR ADICIÓN / REDUCCIÓN</t>
  </si>
  <si>
    <t>VALOR TOTAL</t>
  </si>
  <si>
    <t xml:space="preserve">FECHA DE SUSCRIPCION </t>
  </si>
  <si>
    <t xml:space="preserve">FECHA DE INICIO </t>
  </si>
  <si>
    <t>FECHA DE TERMINACIÓN</t>
  </si>
  <si>
    <t>PRÓRROGA</t>
  </si>
  <si>
    <t>% EJECUCIÓN</t>
  </si>
  <si>
    <t>RECURSOS DESEMBOLSADOS</t>
  </si>
  <si>
    <t xml:space="preserve">RECURSOS PENDIENTES POR DESEMBOLSAR </t>
  </si>
  <si>
    <t>SUPERVISOR</t>
  </si>
  <si>
    <t>LINK DEL SECOP</t>
  </si>
  <si>
    <t>UAEJPMP-CD-001-2022</t>
  </si>
  <si>
    <t>PRESTACION DE SERVICIOS PROFESIONALES No. 001-2022 UAEJPMP</t>
  </si>
  <si>
    <t>LUIS ENRIQUE AGUIRRE RICO</t>
  </si>
  <si>
    <t xml:space="preserve">PRESTACION DE SERVICIOS PROFESIONALES ESPECIALIZADOS PARA ASESORAR Y ACOMPAÑAR A LA UAEJPMP, EN LA GESTION DE LAS TECNOLOGIAS DE LA INFORMACION Y COMUNICACIONES, LA ESTRUCTURA Y DESARROLLO DE LA PLANEACION DE LA ENTIDAD Y LA IMPLEMENTACION DEL SISTEMA PENAL ORAL ACUSATORIO. </t>
  </si>
  <si>
    <t xml:space="preserve"> PRESTACION DE SERVICIOS PROFESIONALES </t>
  </si>
  <si>
    <t>N/A</t>
  </si>
  <si>
    <t xml:space="preserve">JOSÉ REYES RODRÍGUEZ CASAS </t>
  </si>
  <si>
    <t>https://community.secop.gov.co/Public/Tendering/ContractNoticePhases/View?PPI=CO1.PPI.16814569&amp;isFromPublicArea=True&amp;isModal=False</t>
  </si>
  <si>
    <t>UAEJPMP-CD-002-2022</t>
  </si>
  <si>
    <t>PRESTACION DE SERVICIOS PROFESIONALES No. 002-2022 UAEJPMP</t>
  </si>
  <si>
    <t>JOSE TOBIAS BETANCOURT LADINO</t>
  </si>
  <si>
    <t>PRESTACION DE SERVICIOS PROFESIONALES ESPECIALIZADOS PARA REALIZAR ASESORIA Y ACOMPAÑAMIENTO EN LA EJECUCION, MODERNIZACION Y FORTALECIMIENTO DE LA GESTION DE LA  UAEJPMP.</t>
  </si>
  <si>
    <t>NORMA CLARENA GUAYARA BARRETO</t>
  </si>
  <si>
    <t>https://community.secop.gov.co/Public/Tendering/ContractNoticePhases/View?PPI=CO1.PPI.16806078&amp;isFromPublicArea=True&amp;isModal=False</t>
  </si>
  <si>
    <t>UAEJPMP-CD-003-2022</t>
  </si>
  <si>
    <t>PRESTACION DE SERVICIOS PROFESIONALES No. 003-2022 UAEJPMP</t>
  </si>
  <si>
    <t>LUIS ALBERTO IBARRA GOMEZ</t>
  </si>
  <si>
    <t>PRESTACION DE SERVICIOS ESPECIALIZADOS PARA ASESORAR Y ACOMPAÑAR A LA SECRETARIA GENERAL DE UAEJPMP, EN LA GESTION DEL PROCESO FINANCIERO DE LA ENTIDAD.</t>
  </si>
  <si>
    <t>https://community.secop.gov.co/Public/Tendering/ContractNoticePhases/View?PPI=CO1.PPI.16796865&amp;isFromPublicArea=True&amp;isModal=False</t>
  </si>
  <si>
    <t>UAEJPMP-CD-004-2022</t>
  </si>
  <si>
    <t>PRESTACION DE SERVICIOS PROFESIONALES No. 004-2022 UAEJPMP</t>
  </si>
  <si>
    <t xml:space="preserve">ANDREA DEL PILAR SANABRIA ARANGUREN </t>
  </si>
  <si>
    <t>PRESTACION DE SERVICIOS PROFESIONALES ESPECIALIZADOS PARA  ASESORAR  Y ACOMPAÑAR LA ESTRUCTURA Y GESTION DE LOS PROCESOS Y PROCEDIMIENTOS CONTRACTUALES DE UAEJPMP.</t>
  </si>
  <si>
    <t>https://community.secop.gov.co/Public/Tendering/ContractNoticePhases/View?PPI=CO1.PPI.16813810&amp;isFromPublicArea=True&amp;isModal=False</t>
  </si>
  <si>
    <t>UAEJPMP-CD-005-2022</t>
  </si>
  <si>
    <t>PRESTACION DE SERVICIOS PROFESIONALES No. 005-2022 UAEJPMP</t>
  </si>
  <si>
    <t xml:space="preserve">OSCAR HERNAN SERRATO GONZALEZ </t>
  </si>
  <si>
    <t>PRESTACION DE SERVICIOS PROFESIONALES PARA APOYAR EN LA ELABORACION E IMPLEMENTACION DE INSTRUMENTOS ARCHIVISTICOS, PARA LA UAEJPMP, DE ACUERDO CON LOS LINEAMIENTOS ESTABLECIDOS POR EL ARCHIVO GENERAL DE LA NACION “JORGE PALACIOS PRECIADO”.</t>
  </si>
  <si>
    <t xml:space="preserve">XIOMARA ANDREA FORERO COGOLLO </t>
  </si>
  <si>
    <t>https://community.secop.gov.co/Public/Tendering/ContractNoticePhases/View?PPI=CO1.PPI.17275778&amp;isFromPublicArea=True&amp;isModal=False</t>
  </si>
  <si>
    <t>UAEJPMP-CD-006-2022</t>
  </si>
  <si>
    <t>PRESTACION DE SERVICIOS PROFESIONALES No. 007-2022 UAEJPMP</t>
  </si>
  <si>
    <t>GERARDO DUQUE GUTIERREZ</t>
  </si>
  <si>
    <t>PRESTAR SERVICIOS PROFESIONALES PARA ARTICULAR LA PLANEACION INSTITUCIONAL Y APOYAR EN EL DISEÑO E IMPLEMENTACION DE PROCESOS Y PROCEDIMIENTOS PARA LA UAEJPMP.</t>
  </si>
  <si>
    <t>PRORROGA No. 1 13/12/2022</t>
  </si>
  <si>
    <t>MARIA FERNANDA REYES SARMIENTO</t>
  </si>
  <si>
    <t>https://community.secop.gov.co/Public/Tendering/ContractNoticePhases/View?PPI=CO1.PPI.17325682&amp;isFromPublicArea=True&amp;isModal=False</t>
  </si>
  <si>
    <t>UAEJPMP-CD-007-2022</t>
  </si>
  <si>
    <t>PRESTACION DE SERVICIOS PROFESIONALES No. 008-2022 UAEJPMP</t>
  </si>
  <si>
    <t xml:space="preserve">JACQUELINE ANDREA SANCHEZ </t>
  </si>
  <si>
    <t xml:space="preserve">
PRESTAR SERVICIOS PROFESIONALES PARA ARTICULAR LA PLANEACION INSTITUCIONAL Y APOYAR LA ELABORACION, EJECUCION Y SEGUIMIENTO DE LOS PLANES, PROGRAMAS Y PROYECTOS DE INVERSION DE LA UAEJPMP.</t>
  </si>
  <si>
    <t>VALOR NO EJECUTADO 44.533.333,34</t>
  </si>
  <si>
    <t>TERMINACION ANTICIPADA 13/07/2022</t>
  </si>
  <si>
    <t>https://community.secop.gov.co/Public/Tendering/ContractNoticePhases/View?PPI=CO1.PPI.17330788&amp;isFromPublicArea=True&amp;isModal=False</t>
  </si>
  <si>
    <t>UAEJPMP-CD-008-2022</t>
  </si>
  <si>
    <t>PRESTACION DE SERVICIOS PROFESIONALES No. 006-2022 UAEJPMP</t>
  </si>
  <si>
    <t xml:space="preserve">BLANCA CLEMENCIA ROMERO ACEVEDO </t>
  </si>
  <si>
    <t>PRESTACIÓN DE SERVICIOS PROFESIONALES PARA APOYAR A LA SECRETARÍA GENERAL DE LA UAEJPMP, EN TEMAS ORGANIZACIONALES RELACIONADOS CON EL PROCESO DE TALENTO HUMANO.</t>
  </si>
  <si>
    <t>https://community.secop.gov.co/Public/Tendering/ContractNoticePhases/View?PPI=CO1.PPI.17327926&amp;isFromPublicArea=True&amp;isModal=False</t>
  </si>
  <si>
    <t>UAEJPMP-CD-009-2022</t>
  </si>
  <si>
    <t>PRESTACION DE SERVICIOS PROFESIONALES No. 009-2022 UAEJPMP</t>
  </si>
  <si>
    <t>ANA MARIA CALDERON ORJUELA</t>
  </si>
  <si>
    <t>PRESTACION DE SERVICIOS PROFESIONALES PARA APOYAR A LA SECRETARÍA GENERAL DE LA UAEJPMP EN EL SEGUIMIENTO DE LOS PLANES, PROGRAMAS Y OBJETIVOS EN EL MARCO DE LAS FUNCIONES ATRIBUIDAS, ASI COMO EL AGENDAMIENTO Y SEGUIMIENTO DE LOS TEMAS RELACIONADOS CON LOS DIFERENTES COMITÉS EN LOS CUALES PARTICIPA Y DIRIGE.</t>
  </si>
  <si>
    <t>https://community.secop.gov.co/Public/Tendering/ContractNoticePhases/View?PPI=CO1.PPI.17351699&amp;isFromPublicArea=True&amp;isModal=False</t>
  </si>
  <si>
    <t>UAEJPMP-CD-010-2022</t>
  </si>
  <si>
    <t>PRESTACION DE SERVICIOS PROFESIONALES No. 014A-2022 UAEJPMP</t>
  </si>
  <si>
    <t>IMPRENTA NACIONAL DE COLOMBIA</t>
  </si>
  <si>
    <t>PRESTAR EL SERVICIO DE PUBLICACIÓN EN EL DIARIO OFICIAL DE LA IMPRENTA NACIONAL DE COLOMBIA, DE LOS ACTOS ADMINISTRATIVOS EXPEDIDOS POR LA UNIDAD ADMINISTRATIVA ESPECIAL DE LA JUSTICIA PENAL MILITAR Y POLICIA, QUE LEGALMENTE LO REQUIERAN</t>
  </si>
  <si>
    <t>PRESTACION DE SERVICIOS</t>
  </si>
  <si>
    <t>26.2%</t>
  </si>
  <si>
    <t>JUAN CARLOS LÓPEZ GÓMEZ</t>
  </si>
  <si>
    <t>https://community.secop.gov.co/Public/Tendering/ContractNoticePhases/View?PPI=CO1.PPI.19366139&amp;isFromPublicArea=True&amp;isModal=False</t>
  </si>
  <si>
    <t>UAEJPMP-CD-011-2022</t>
  </si>
  <si>
    <t>PRESTACION DE SERVICIOS PROFESIONALES No. 015-2022 UAEJPMP</t>
  </si>
  <si>
    <t>SERVICIOS POSTALES NACIONALES S.A.S6</t>
  </si>
  <si>
    <t xml:space="preserve">PRESTACIÓN DE SERVICIOS DE CORREO POSTAL Y MENSAJERIA EXPRESA, TRANSPORTE Y CLASIFICACIÓN A NIVEL URBANO, NACIONAL E INTERNACIONAL, EN LA MODALIDAD DE CORRESPONDENCIA PRIORITARIA, CORREO CERTIFICADO, POSTEXPRESS, AL DIA, PAQUETERIA Y ENCOMIENDA QUE REQUIERA LA UNIDAD ADMINISTRATIVA ESPECIAL DE LA JUSTICIA PENAL MILITAR Y POLICIAL. </t>
  </si>
  <si>
    <t>https://community.secop.gov.co/Public/Tendering/ContractNoticePhases/View?PPI=CO1.PPI.19548110&amp;isFromPublicArea=True&amp;isModal=False</t>
  </si>
  <si>
    <t>CONVENIO INTERADMINISTRATIVO No. 10/2022</t>
  </si>
  <si>
    <t xml:space="preserve">MINISTERIO DE DEFENSA NACIONAL </t>
  </si>
  <si>
    <t xml:space="preserve">AUNAR ESFUERZOS TÉCNICOS, ADMINISTRATIVOS FINANCIEROS, JURIDICOS Y CONTABLES ENTRE EL MINISTERIO DE DEFENSA NACIONAL Y LA UNIDAD ADMINISTRATIVA ESPECIAL DE LA JUSTICIA PENAL MILITAR Y POLICIAL, CON EL FIN DE ADELANTAR LA GESTIÓN, ESTRUCTURACIÓN Y EJECUCIÓN DE LOS PROCESOS CONTRACTUALES PARA EL PROGRAMA DE SEGUROS CORRESPONDIENTES A LOS RAMOS DE SEGUROS GENERALES (TODO RIESGO DAÑOS MATERIALES, AUTOMOVILES, MANEJO PARA ENTIDADES OFICIALES, RESPONSABILIDAD CIVIL EXTRACONTRACTUAL, RESPONSABILIDAD CIVIL SERVIDORES PÚBLICOS, INFIDELIDAD Y RIESGOS FINANCIEROS Y RIESGOS CIBERNETICOS), QUE LES PERMITA EL CUMPLIMIENTO DE LAS FUNCIONES ADMINISTRATIVAS Y LA PRESTACION CONJUNTA DE LOS SERVICIOS A SU CARGO </t>
  </si>
  <si>
    <t xml:space="preserve">LOS RECURSOS ECONOMICOS QUE SE COMPREMETERAN PARA EL CUMPLIMIENTO DEL OBJETO DEL CONVENIO PROVENDRA DE LOS PRESUPUESTOS DEL MINISTERIO Y LA UNIDAD, PARA LO CUAL Y PREVIO EL CUMPLIMIENTO DE LOS TRAMITES A QUE HAYA LUGAR, EXPEDIRAN LOS RESPECTIVOS CERTIFICADOS DE DISPONIBILIDAD PRESUPUESTA Y/O PRESENTARAN EL OFICIO DE APROBACION DE VIGENCIAS FUTURAS, SEGUN SEA EL CASO, CON CARGO A LOS CUALES ASUMIRAN LOS COMPROMISOS ECONOMICOS QUE SURGAN PARA CADA UNA DE LAS PARTES SIGNATARIAS DEL CONVENIO </t>
  </si>
  <si>
    <t>04/10/2026 Y DURACION PLAZO Y 6 MESES MAS</t>
  </si>
  <si>
    <t>UAEJPMP-CD-012-2022</t>
  </si>
  <si>
    <t xml:space="preserve">CONTRATO DE PRESTACION DE SERVICIOS DE APOYO A LA GESTION No. 027-2022 UAEJPMP </t>
  </si>
  <si>
    <t xml:space="preserve">CAJA DE COMPENSACION FAMILIAR COMPENSAR </t>
  </si>
  <si>
    <t xml:space="preserve">PRESTACION DE SERVICIOS DE APOYO A LA GESTION PARA REALIZAR Y DESARROLLAR LAS ACTIVIDADES DEL PLAN DE BIENESTAR SOCIAL E INCENTIVOS 2022, DE LA UNIDAD ADMINISTRATIVA ESPECIAL DE LA JUSTICIA PENAL MILITAR Y POLICIAL </t>
  </si>
  <si>
    <t xml:space="preserve">LUZ EDITH OCHOA TABARES </t>
  </si>
  <si>
    <t>https://community.secop.gov.co/Public/Tendering/ContractNoticePhases/View?PPI=CO1.PPI.21881256&amp;isFromPublicArea=True&amp;isModal=False</t>
  </si>
  <si>
    <t>UAEJPMP-CD-013-2022</t>
  </si>
  <si>
    <t>CONVENIO INTERADMINISTRATIVO MARCO DE COOPERACION ACADEMICA INSTITUCIONAL No. 001</t>
  </si>
  <si>
    <t>UNIVERSIDAD MILITAR NUEVA GRANADA</t>
  </si>
  <si>
    <t xml:space="preserve">AUNAR ESFUERZOS ADMINISTRATIVOS ENRE LA UNIDAD ADMINISTRATIVA ESPECIAL DE LA JUSTICIA PENAL MILITAR Y POLICIAL  Y LA UNIVERSDAD MILITAR NUEVA GRANADA PARA EL DESARROLLO CONJUNTO DE ACTIVIDADES  ACADEMICAS DE EDUCACION SUPERIOR COMO SON EXTENSION, DOCENCIA, INVESTIGACION Y PROYECCION SOCIAL EN LAS AREAS QUE SEAN DE INTRES COMUN </t>
  </si>
  <si>
    <t>UAEJPMP-CD-014-2022</t>
  </si>
  <si>
    <t xml:space="preserve">CONTRATO INTERADMINISTRATIVO DE PRESTACION DE SERVICIOS No. 33-2022 UAEJPMP </t>
  </si>
  <si>
    <t>SERVICIOS POSTALES NACIONALES S.A.S</t>
  </si>
  <si>
    <t xml:space="preserve">PRESTACION DE SERVICIOS DE CORREO POSTAL Y MENSAJERIA EXPRESA, TRANSPORTE Y CLASIFICACION A NIVEL URBANO, NACIONAL E INTERNACIONAL, EN LA MODALIDAD DE CORRESPONDENCIA PRIORITARIA, CORREO CERTFICADO, POSTEXPRES, AL DIA, PAQUETERIA Y ENCOMIENDA QUE REQUIERA LA UNIDAD ADMINISTRATIVA ESPECIAL DE LA JUSTICIA PENAL MILITAR Y POLICIAL </t>
  </si>
  <si>
    <t>2.04%</t>
  </si>
  <si>
    <t>https://community.secop.gov.co/Public/Tendering/ContractNoticePhases/View?PPI=CO1.PPI.21945737&amp;isFromPublicArea=True&amp;isModal=False</t>
  </si>
  <si>
    <t>UAEJPMP-CD-015-2022</t>
  </si>
  <si>
    <t xml:space="preserve">CONTRATO DE ARRENDAMIENTO No. 037-2022 UAEJPMP </t>
  </si>
  <si>
    <t>ARCHIVOS DEL ESTADO Y TECNOLOGÍAS DE LA INFORMACION S.A.S</t>
  </si>
  <si>
    <t xml:space="preserve">ARRENDAMIENTO DE UNA BODEGA PARA EL ALMACENAMIENTO DEL ARCHIVO JUDICIAL Y ADMINISTRATIVO DE LA UNIDAD ADMINISTRATIVA DE LA JUSTICIA PENAL MILITAR Y POLICIAL </t>
  </si>
  <si>
    <t xml:space="preserve">JUAN CARLOS PULIDO ACUÑA </t>
  </si>
  <si>
    <t>https://community.secop.gov.co/Public/Tendering/ContractNoticePhases/View?PPI=CO1.PPI.22085359&amp;isFromPublicArea=True&amp;isModal=False</t>
  </si>
  <si>
    <t>UAEJPMP-CD-016-2022</t>
  </si>
  <si>
    <t>PRESTACION DE SERVICIOS PROFESIONALES No. 034-2022 UAEJPMP</t>
  </si>
  <si>
    <t>JORGE HERNANDO GALEANO ARIAS</t>
  </si>
  <si>
    <t xml:space="preserve">PRESTACION DE SERVICIOS PROFESIONALES PARA REALIZAR EL ANALISIS Y DETERMINACION CONCEPTUAL Y PROCEDIMENAL DE LOS LIMITES TEMPORABLES ASOCIADOS AL PROCEDIMIENTO PENAL MILITAR Y POLICIAL </t>
  </si>
  <si>
    <t>https://community.secop.gov.co/Public/Tendering/ContractNoticePhases/View?PPI=CO1.PPI.21976170&amp;isFromPublicArea=True&amp;isModal=False</t>
  </si>
  <si>
    <t>UAEJPMP-SAMC-001-2022</t>
  </si>
  <si>
    <t>CONTRATO DE SUMINISTRO No. 011-2022 UAEJPMP DEL 29/03/2022</t>
  </si>
  <si>
    <t>VIAJA POR EL MUNDO WEB/NICKISIX360 S.A.S</t>
  </si>
  <si>
    <t xml:space="preserve">SUMINISTRO DE TIQUETES AEREOS EN RUTAS NACIONALES E INTERNACIONALES PARA LA UNIDAD ADMINISTRATIVA ESPECIAL DE LA JUSTICIA PENAL MILITAR Y POLICIAL </t>
  </si>
  <si>
    <t>SUMINISTRO</t>
  </si>
  <si>
    <t>PRORROGA No.1: 20/12/2022</t>
  </si>
  <si>
    <t>LUZ EDITH OCHOA TABARES</t>
  </si>
  <si>
    <t>https://community.secop.gov.co/Public/Tendering/ContractNoticePhases/View?PPI=CO1.PPI.17669583&amp;isFromPublicArea=True&amp;isModal=False</t>
  </si>
  <si>
    <t>UAEJPMP-SAMC-002-2022</t>
  </si>
  <si>
    <t>CONTRATO ELECTRÓNICO DE SEGURO No. 036-2022 UAEJPMP DEL 09/12/2022</t>
  </si>
  <si>
    <t xml:space="preserve">LA PREVISORA S.A. COMPAÑÍA DE SEGUROS-SUCURSAL ESTATAL </t>
  </si>
  <si>
    <t>CONTRATAR EL SEGURO DE VIDA GRUPO SUBSIDIADO PARA LOS SERVIDORES PÚBLICOS CIVILES QUE PRESTAN SUS SERVICIOS A LA UNIDAD ADMINISTRATIVA ESPECIAL DE LA JUSTICIA PENAL MILITAR Y POLICIAL, DENTRO Y FUERA DEL TERRITORIO NACIONAL POR LOS RIESGOS DE MUERTE POR CUALQUIER CAUSA, SIN EXCEPCIONES, EXCLUSIONES NI PREEXISTENCIAS.</t>
  </si>
  <si>
    <t xml:space="preserve">ELECTRONICO </t>
  </si>
  <si>
    <t>EL VALOR DEL PRESENTE CONTRATO DE SEGURO ES INDETERMINADO POR CUANTO LA UNIDAD PAGA EL VALOR DE LAS PRIMAS A LA ASEGURADORA, POR MENSUALIDADES VENCIDAS DENTRO DEL MES SIGUIENTE AL PÁGINA 3 DE 4 UNIDAD ADMINISTRATIVA ESPECIAL DE LA JUSTICIA PENAL MILITAR Y POLICIAL CARRERA 46 NO. 20 C - 01 (PUENTE ARANDA) CANTÓN MILITAR OCCIDENTAL “CORONEL FRANCISCO JOSÉ DE CALDAS” WWW.JUSTICIAMILITAR.GOV.CO QUE SE CAUSEN, SOBRE LOS ASEGURADOS REPORTADOS EN EL RESUMEN MENSUAL DE NÓMINA</t>
  </si>
  <si>
    <t>1.330 DIAS, CONTADOS A PARTIR  DE LAS 00:00 HORAS DEL 10/12/2022 HASTA LAS 00:00 HORAS DEL 1/08/2026</t>
  </si>
  <si>
    <t>TANYA PAULINA MUSKUS CUERVO</t>
  </si>
  <si>
    <t>https://community.secop.gov.co/Public/Tendering/ContractNoticePhases/View?PPI=CO1.PPI.21075205&amp;isFromPublicArea=True&amp;isModal=False</t>
  </si>
  <si>
    <t>UAEJPMP-SAMC-003-2022</t>
  </si>
  <si>
    <t>CANCELADO</t>
  </si>
  <si>
    <t>MANTENIMIENTO DE FACHADAS DEL PALACIO DE LA JUSTICIA PENAL MILITAR Y POLICIAL  "TF. LAURA ROCÍO PRIETO FORERO"</t>
  </si>
  <si>
    <t>OBRA</t>
  </si>
  <si>
    <t>UAEJPMP-SAAMP-001-2022</t>
  </si>
  <si>
    <t>ORDEN DE COMPRA No. 84178 del 13/01/2022</t>
  </si>
  <si>
    <t>ORGANIZACION TERPEL S.A</t>
  </si>
  <si>
    <t>SUMINISTRO DE COMBUSTIBLE PARA EL PARQUE AUTOMOTOR DE LA UNIDAD ADMINISTRTIVA ESPECIAL DE LA JUSTICIA PENAL MILITAR Y POLICIAL</t>
  </si>
  <si>
    <t>COMPRAVENTA</t>
  </si>
  <si>
    <t>ADICION No. 1 DEL 16/11/22022 4.000.000,00</t>
  </si>
  <si>
    <t>JOSÉ GREGORIO GUTIÉRREZ MOGOLLÓN</t>
  </si>
  <si>
    <t>https://colombiacompra.gov.co/tienda-virtual-del-estado-colombiano/ordenes-compra/84178</t>
  </si>
  <si>
    <t>UAEJPMP-SAAMP-002-2022</t>
  </si>
  <si>
    <t>ORDEN DE COMPRA No. 86657 DEL 14/03/2022</t>
  </si>
  <si>
    <t xml:space="preserve">ASIC </t>
  </si>
  <si>
    <t>SUSCRIPCIÓN CERTIFICADOS DIGITALES SERVICIOS TI</t>
  </si>
  <si>
    <t>FREDY ARBEY ROMERO SILVA</t>
  </si>
  <si>
    <t>https://colombiacompra.gov.co/tienda-virtual-del-estado-colombiano/ordenes-compra/86657</t>
  </si>
  <si>
    <t>UAEJPMP-SAAMP-003-2022</t>
  </si>
  <si>
    <t>ORDEN DE COMPRA No. 89622 DEL 10/05/2022</t>
  </si>
  <si>
    <t>LA PREVISORA S.A</t>
  </si>
  <si>
    <t>COMPRAVENTA DE SEGURO OBLIGATORIO DE ACCIDENTES DE TRANSITO (SOAT) PARA EL PARQUE AUTOMOTOR DE LA UNIDAD ADMINISTRATIVA ESPECIAL DE LA JUSTICIA PENAL MILITAR Y POLICIAL</t>
  </si>
  <si>
    <t>https://colombiacompra.gov.co/tienda-virtual-del-estado-colombiano/ordenes-compra/89622</t>
  </si>
  <si>
    <t>UAEJPMP-SAAMP-004-2022</t>
  </si>
  <si>
    <t>ORDEN DE COMPRA No. 87906 DEL 05/04/2022</t>
  </si>
  <si>
    <t>SPARTA SHOES S.A.S.</t>
  </si>
  <si>
    <t>SUMINISTRO DE DOTACIÓN DE CALZADO Y VESTIDO DE LABOR PARA LOS SERVIDORES DE LA UNIDAD ADMINISTRATIVA ESPECIAL DE LA JUSTICIA PENAL MILITAR Y POLICIAL QUE TIENEN DERECHO A ELLO EN LA PRESENTE VIGENCIA.</t>
  </si>
  <si>
    <t>REDUCCION No.1 DEL 27/12/2022 1.265.618,94</t>
  </si>
  <si>
    <t>HENRY ALEXANDER VELANDIA MEZA</t>
  </si>
  <si>
    <t>https://colombiacompra.gov.co/tienda-virtual-del-estado-colombiano/ordenes-compra/87906</t>
  </si>
  <si>
    <t xml:space="preserve"> </t>
  </si>
  <si>
    <t>ORDEN DE COMPRA No. 87904 DEL 05/04/2022</t>
  </si>
  <si>
    <t>YUBARTA S.A.S.</t>
  </si>
  <si>
    <t>REDUCCION No.1 DEL 27/12/2022 4.429.693,76</t>
  </si>
  <si>
    <t>https://colombiacompra.gov.co/tienda-virtual-del-estado-colombiano/ordenes-compra/87904</t>
  </si>
  <si>
    <t>ORDEN DE COMPRA No. 87905 DEL 05/04/2022</t>
  </si>
  <si>
    <t>DOTACIÓN INTEGRAL S.A.S</t>
  </si>
  <si>
    <t>REDUCCION No.1 DEL 27/12/2022 313.684,00</t>
  </si>
  <si>
    <t>92.16%</t>
  </si>
  <si>
    <t>https://colombiacompra.gov.co/tienda-virtual-del-estado-colombiano/ordenes-compra/87905</t>
  </si>
  <si>
    <t>ORDEN DE COMPRA No. 87903 DEL 05/04/2022</t>
  </si>
  <si>
    <t>VANEGAS VALLEJO INVERSORES S.A.S</t>
  </si>
  <si>
    <t>REDUCCION No. 1 DEL 27/12/2022 909.632,23</t>
  </si>
  <si>
    <t>PRORROGA No.1: 31/01/2023</t>
  </si>
  <si>
    <t>https://colombiacompra.gov.co/tienda-virtual-del-estado-colombiano/ordenes-compra/87903</t>
  </si>
  <si>
    <t>UAEJPMP-SAAMP-005-2022</t>
  </si>
  <si>
    <t>ORDEN DE COMPRA No. 91354 DEL 07/06/2022</t>
  </si>
  <si>
    <t>AUTOSERVICIO MECANICO S.A.S</t>
  </si>
  <si>
    <t xml:space="preserve">MANTENIMIENTO PREVENTIVO Y CORRECTIVO PARA LOS VEHICULOS DESTINADOS Y DE PROPIEDAD DE LA UNIDAD ADMINISTRATIVA ESPECIAL DE LA JUSTICIA PENAL MILITAR Y POLICIAL </t>
  </si>
  <si>
    <t xml:space="preserve">ADICION No. 1  2.500.000,00 </t>
  </si>
  <si>
    <t>https://colombiacompra.gov.co/tienda-virtual-del-estado-colombiano/ordenes-compra/91354</t>
  </si>
  <si>
    <t>ORDEN DE COMPRA No. 91355 DEL 07/06/2022</t>
  </si>
  <si>
    <t>https://colombiacompra.gov.co/tienda-virtual-del-estado-colombiano/ordenes-compra/91355</t>
  </si>
  <si>
    <t>ORDEN DE COMPRA No. 91357 DEL 07/06/2022</t>
  </si>
  <si>
    <t>MOTO MUNDIAL</t>
  </si>
  <si>
    <t>https://colombiacompra.gov.co/tienda-virtual-del-estado-colombiano/ordenes-compra/91357</t>
  </si>
  <si>
    <t>ORDEN DE COMPRA No. 91358 DEL 07/06/2022</t>
  </si>
  <si>
    <t>https://colombiacompra.gov.co/tienda-virtual-del-estado-colombiano/ordenes-compra/91358</t>
  </si>
  <si>
    <t>UAEJPMP-SAAMP-006-2022</t>
  </si>
  <si>
    <t>ORDEN DE COMPRA No. 91055 DEL 01/06/2022</t>
  </si>
  <si>
    <t>FF SOLUCIONES S.A.</t>
  </si>
  <si>
    <t>SUMINISTRO DE ELEMENTOS DE FERRETERIA PARA EL MANTENIMIENTO DE LAS SEDES DE LA UNIDAD ADMINISTRATIVA ESPECIAL DE LA JUSTICIA PENAL MILITAR Y POLICIAL</t>
  </si>
  <si>
    <t>https://colombiacompra.gov.co/tienda-virtual-del-estado-colombiano/ordenes-compra/91055</t>
  </si>
  <si>
    <t>UAEJPMP-SAAMP-007-2022</t>
  </si>
  <si>
    <t>ORDEN DE COMPRA No. 98594 DEL 03/11/2022</t>
  </si>
  <si>
    <t>VENEPLAST LTDA</t>
  </si>
  <si>
    <t xml:space="preserve">SUMINISTRO DE CONSUMIBLES  DE IMPRESIÓN PARA LA UNIDAD ADMINISTRATIVA ESPECIAL DE LA JUSTICIA PENAL MILITAR Y POLICIAL, DE ACUERDO CON LAS CONDICIONES ECONOMICAS Y LAS CARACTERISTICAS DESCRITAS EN LAS ESPECIFICACIONES TÉCNICAS DEL ACUERDO MARCO DE PRECIOS No. CCE282-AMP-2020 </t>
  </si>
  <si>
    <t>ADICION No. 1 DEL 07/12/2022  $165.365.577,68</t>
  </si>
  <si>
    <t xml:space="preserve">GUSTAVO AVELLA ÁVILLA </t>
  </si>
  <si>
    <t>https://colombiacompra.gov.co/tienda-virtual-del-estado-colombiano/ordenes-compra/98594</t>
  </si>
  <si>
    <t>UAEJPMP-SAAMP-008-2022</t>
  </si>
  <si>
    <t>ORDEN DE COMPRA No. 100514 DEL 25/11/2022</t>
  </si>
  <si>
    <t>HIGHTECH SOFTWARE S.A.S</t>
  </si>
  <si>
    <t xml:space="preserve">SUSCRIPCION AL SERVICIO DE NUBE PUBLICA PARA LOS SISTEMAS DE INFORMACION MISIONALES DEL PALACIO DE LA JUSTICIA PENAL MILITAR Y POLICIAL </t>
  </si>
  <si>
    <t xml:space="preserve">MODIFICACION AJUSTE CENTAVOS </t>
  </si>
  <si>
    <t>https://colombiacompra.gov.co/tienda-virtual-del-estado-colombiano/ordenes-compra/100514</t>
  </si>
  <si>
    <t>UAEJPMP-SAAMP-009-2022</t>
  </si>
  <si>
    <t>ORDEN DE COMPRA No. 101604 DEL 07/12/2022</t>
  </si>
  <si>
    <t xml:space="preserve">SOLUCIONES ORIÓN SUCURSAL COLOMBA </t>
  </si>
  <si>
    <t xml:space="preserve">SUSCRIPCIÓN DE LICENCIAMENTO DE MICROSOFT 365 PARA LA UNIDAD ADMINISTRATIVA ESPECIAL DE LA JUSTICIA PENAL MILITAR Y POLICIAL </t>
  </si>
  <si>
    <t xml:space="preserve">CAMILO ANDRES VANEGAS RAMÍREZ </t>
  </si>
  <si>
    <t>https://colombiacompra.gov.co/tienda-virtual-del-estado-colombiano/ordenes-compra/101604</t>
  </si>
  <si>
    <t>UAEJPMP-SAAMP-010-2022</t>
  </si>
  <si>
    <t>ORDEN DE COMPRA No. 100515 DEL 25/11/2022</t>
  </si>
  <si>
    <t>PRESTACION DEL SERVICIO DE HORAS  PROACTIVAS, REACTIVAS, CONFIGURACION, PARAMETRIZACION Y CAPACITACION DE PRODUCTOS Y SERVICIOS MICROSOFT, PARA LA UNIDAD ADMINISTRATIVA ESPECIAL DE LA JUSTICIA PENAL MILITAR Y POLICIAL, A TRAVÉS DEL INSTRUMENTO DE AGREGACION DE DEMANDA CCE-139-IAD-2020</t>
  </si>
  <si>
    <t>https://colombiacompra.gov.co/tienda-virtual-del-estado-colombiano/ordenes-compra/100515</t>
  </si>
  <si>
    <t>UAEJPMP-SAAMP-011-2022</t>
  </si>
  <si>
    <t>ORDEN DE COMPRA No. 100516 DEL 25/11/2022</t>
  </si>
  <si>
    <t>UT PS&amp;MC</t>
  </si>
  <si>
    <t xml:space="preserve">PRESTACION DEL SERVICIO DE SOPORTE TECNICO EN SITIO Y REMOTO A NIVEL NACIONAL, EL MANTENIMIENTO PREVENTIVO Y CORRECTIVO DE EQUIPOS DE OFICINA Y DE LA PLATAFORMA TECNOLOGICA, A TRAVES DE UNA MESA DE AYUDA PARA LA UNIDAD ADMINISTRATIVA ESPECIAL DE LA JUSICIA PENAL MILITAR Y POLICIAL </t>
  </si>
  <si>
    <t>https://colombiacompra.gov.co/tienda-virtual-del-estado-colombiano/ordenes-compra/100516</t>
  </si>
  <si>
    <t>UAEJPMP-SAAMP-012-2022</t>
  </si>
  <si>
    <t>ORDEN DE COMPRA No. 101981 DEL 13/12/2022</t>
  </si>
  <si>
    <t xml:space="preserve">UNION TEMPORAL ECOLIMPIEZA </t>
  </si>
  <si>
    <t>PRESTACION DEL SERVICIO INTEGRAL DE ASEO, CAFETERIA Y SERVICIOS GENERALES INCLUIDO EL SUMINISTRO DE INSUMOS, ELEMENTOS, MATERIALES Y EQUIPOS EN EL EDIFICO "TF. LAURA ROCÍO PRIETO FORERO"</t>
  </si>
  <si>
    <t>https://colombiacompra.gov.co/tienda-virtual-del-estado-colombiano/ordenes-compra/101981</t>
  </si>
  <si>
    <t>UAEJPMP-MCGS-001-2022</t>
  </si>
  <si>
    <t>ORDEN DE COMPRA No. 85855 DEL 25/02/2022</t>
  </si>
  <si>
    <t>ALMACENES ÉXITO S.A</t>
  </si>
  <si>
    <t xml:space="preserve">ADQUISICIÓN DE MENAJE PARA REUNIONES DE LA UNIDAD ADMINISTRATIVA ESPECIAL DE LA JUSTICIA PENAL MILITAR Y POLICIAL </t>
  </si>
  <si>
    <t xml:space="preserve">WISTON DANILO ZÚÑIGA GAMBOA </t>
  </si>
  <si>
    <t>https://colombiacompra.gov.co/tienda-virtual-del-estado-colombiano/ordenes-compra/85855</t>
  </si>
  <si>
    <t>ORDEN DE COMPRA No. 85856 DEL 25/02/2022</t>
  </si>
  <si>
    <t>CENCOSUD COLOMBIA S.A</t>
  </si>
  <si>
    <t>https://colombiacompra.gov.co/tienda-virtual-del-estado-colombiano/ordenes-compra/85856</t>
  </si>
  <si>
    <t>UAEJPMP-MCGS-002-2022</t>
  </si>
  <si>
    <t>ORDEN DE COMPRA No. 87082 DEL 23/03/2022</t>
  </si>
  <si>
    <t>PANAMERICANA LIBRERIA Y PAPELERIA S.A.</t>
  </si>
  <si>
    <t>ADQUISICIÓN DE ELEMENTOS DE OFICINA PARA LAS INSTALACIONES DE LA UNIDAD ADMINISTRATIVA ESPECIAL DE LA JUSTICIA PENAL MILITAR Y POLICIAL</t>
  </si>
  <si>
    <t>REDUCCIÓN  DE 2.264.332</t>
  </si>
  <si>
    <t>https://www.colombiacompra.gov.co/tienda-virtual-del-estado-colombiano/ordenes-compra/87082</t>
  </si>
  <si>
    <t>UAEJPMP-MCGS-003-2022</t>
  </si>
  <si>
    <t>ORDEN DE COMPRA No. 88020 DEL 07/04/2022</t>
  </si>
  <si>
    <t xml:space="preserve">ADQUISICIÓN DE ELEMENTOS DE BIOSEGURIDAD PARA EL PERSONAL DE LA UNIDAD ADMINISTRATIVA ESPECIAL DE LA JUSTICIA PENAL MILITAR Y POLICIAL </t>
  </si>
  <si>
    <t xml:space="preserve">COMPRAVENTA </t>
  </si>
  <si>
    <t>REDUCCIÓN DE 110.075,00</t>
  </si>
  <si>
    <t>27.715.452,00.</t>
  </si>
  <si>
    <t>https://www.colombiacompra.gov.co/tienda-virtual-del-estado-colombiano/ordenes-compra/88020</t>
  </si>
  <si>
    <t>UAEJPMP-MCGS-004-2022</t>
  </si>
  <si>
    <t>ORDEN DE COMPRA No. 86371 DEL 08/03/2022</t>
  </si>
  <si>
    <t>LEGIS EDITORES S.A.</t>
  </si>
  <si>
    <t>SUSCRIPCIÓN AL PORTAFOLIO DE PÚBLICACIONES JURIDICAS Y CONTABLES MULTILEGIS PARA LA CONSULTA DE LOS FUNCIONARIOS PUBLICOS DE LA UNIDAD ADMINISTRATIVA ESPECIAL DE LA JUSTICIA PENAL MILITAR Y POLICIAL</t>
  </si>
  <si>
    <t>ANDREA MARCELA VELASQUEZ SANCHEZ</t>
  </si>
  <si>
    <t>https://www.colombiacompra.gov.co/tienda-virtual-del-estado-colombiano/ordenes-compra/86371</t>
  </si>
  <si>
    <t>UAEJPMP-MCGS-005-2022</t>
  </si>
  <si>
    <t>ORDEN DE COMPRA No. 89646 DEL 11/05/2022</t>
  </si>
  <si>
    <t>ADQUISICIÓN DE BICICLETEROS PARA LA UNIDAD ADMINISTRATIVA ESPECIAL DE LA JUSTICIA PENAL MILITAR Y POLICIAL</t>
  </si>
  <si>
    <t>https://www.colombiacompra.gov.co/tienda-virtual-del-estado-colombiano/ordenes-compra/89646</t>
  </si>
  <si>
    <t>UAEJPMP-MCGS-006-2022</t>
  </si>
  <si>
    <t>ORDEN DE COMPRA No. 91694 DEL 13/06/2022</t>
  </si>
  <si>
    <t xml:space="preserve">ADQUISICIÓN DE EQUIPOS AUDIOVISUALES PARA LA POLICIA JUDICIAL DE LA UNIDAD ADMINISTRATIVA ESPECIAL DE LA JUSTICIA PENAL MILITAR Y POLICIAL </t>
  </si>
  <si>
    <t>REDUCCIÓN  DE 3.408.636,00</t>
  </si>
  <si>
    <t>https://www.colombiacompra.gov.co/tienda-virtual-del-estado-colombiano/ordenes-compra/91694</t>
  </si>
  <si>
    <t>UAEJPMP-MCGS-007-2022</t>
  </si>
  <si>
    <t>ORDEN DE COMPRA No. 91909 DEL 16/06/2022</t>
  </si>
  <si>
    <t>ADQUISICIÓN DE EQUIPOS DE OFICINA PARA LA POLICIA JUDICIAL DE LA UNIDAD ADMINISTRATIVA ESPECIAL DE LA JUSTICIA PENAL MILITAR Y POLICIAL</t>
  </si>
  <si>
    <t>https://www.colombiacompra.gov.co/tienda-virtual-del-estado-colombiano/ordenes-compra/91909-</t>
  </si>
  <si>
    <t>UAEJPMP-MCGS-008-2022</t>
  </si>
  <si>
    <t>ORDEN DE COMPRA No. 92713 DEL 30/06/2022</t>
  </si>
  <si>
    <t>ADQUICISIÓN DE ELEMENTOS DE PROTECCIÓN PERSONAL PARA LOS FUNCIONARIOS Y PERSONAL DE APOYO DE LA UNIDAD ADMINISTRATIVA ESPECIAL DE LA JUSTICIA PENAL MILITAR Y POLICIAL</t>
  </si>
  <si>
    <t xml:space="preserve">JULIANA LUZINA SÁNCHEZ FERNÁNDEZ </t>
  </si>
  <si>
    <t>https://www.colombiacompra.gov.co/tienda-virtual-del-estado-colombiano/ordenes-compra/92713</t>
  </si>
  <si>
    <t>UAEJPMP-MCGS-009-2022</t>
  </si>
  <si>
    <t>ORDEN DE COMPRA No. 91695 DEL 13/06/2022</t>
  </si>
  <si>
    <t>ADQUISICIÓN DE SILLAS DE RUEDAS PARA LA UNIDAD ADMINISTRATIVA ESPECIAL DE LA JUSTICIA PENAL MILITAR Y POLICIAL</t>
  </si>
  <si>
    <t>https://colombiacompra.gov.co/tienda-virtual-del-estado-colombiano/ordenes-compra/91695</t>
  </si>
  <si>
    <t>UAEJPMP-MCGS-010-2022</t>
  </si>
  <si>
    <t>ORDEN DE COMPRA No. 93897 del 27/07/2022</t>
  </si>
  <si>
    <t>SUSCRIPCIÓN A LA LICENCIA ADOBE POTHOSHOP PARA LA POLICIA JUDICIAL DEL CUERPO TÉCNICO DE INVESTIGACIÓN DE LA JUSTICIA PENAL MILITAR Y POLICIAL</t>
  </si>
  <si>
    <t>https://www.colombiacompra.gov.co/tienda-virtual-del-estado-colombiano/ordenes-compra/93897</t>
  </si>
  <si>
    <t>UAEJPMP-MCGS-011-2022</t>
  </si>
  <si>
    <t>ORDEN DE COMPRA No. 94894 DEL 19/08/2022</t>
  </si>
  <si>
    <t>ADQUISICION DE VIDEOS PROYECTORES PARA LA UNIDAD ADMINISTRATIVA ESPECIAL DE LA JUSTICIA PENAL MILITAR Y POLICIAL.</t>
  </si>
  <si>
    <t xml:space="preserve">OSCAR BERNARDO RUBIO PARGA </t>
  </si>
  <si>
    <t>https://colombiacompra.gov.co/tienda-virtual-del-estado-colombiano/ordenes-compra/94894</t>
  </si>
  <si>
    <t>UAEJPMP-MCGS-012-2022</t>
  </si>
  <si>
    <t xml:space="preserve">ORDEN DE COMPRA No. 96888 del 30/09/2022 </t>
  </si>
  <si>
    <t xml:space="preserve">SUMINISTRO DE ÚTILES DE ESCRITORIO Y OFICINA PARA LA REALIZACIÓN DE ACTIVIDADES DE LA UNIDAD ADMINISTRATIVA ESPECIAL DE LA JUSTICIA PENAL MILITAR Y POLICIAL </t>
  </si>
  <si>
    <t>https://colombiacompra.gov.co/tienda-virtual-del-estado-colombiano/ordenes-compra/96888</t>
  </si>
  <si>
    <t>UAEJPMP-MCGS-013-2022</t>
  </si>
  <si>
    <t>ORDEN DE COMPRA No. 97447 DEL 13/10/2022</t>
  </si>
  <si>
    <t xml:space="preserve">ADQUISICION DE TABLAS DIGITALIZADORAS DE FIRMAS PARA LA UNIDAD ADMINISTRATIVA ESPECIAL DE LA JUSTICIA PENAL MILITAR Y POLICIAL </t>
  </si>
  <si>
    <t>https://colombiacompra.gov.co/tienda-virtual-del-estado-colombiano/ordenes-compra/97447</t>
  </si>
  <si>
    <t>UAEJPMP-MCGS-014-2022</t>
  </si>
  <si>
    <t>ORDEN DE COMPRA No. 97635 DEL 19/10/2022</t>
  </si>
  <si>
    <t>https://colombiacompra.gov.co/tienda-virtual-del-estado-colombiano/ordenes-compra/97635</t>
  </si>
  <si>
    <t>UAEJPMP-MCGS-015-2022</t>
  </si>
  <si>
    <t>ORDEN DE COMPRA No. 102468 DEL 16/12/2022</t>
  </si>
  <si>
    <t xml:space="preserve">RENOVACION DEL LICENCIAMIENTO DE LA SUITE ADOBE PREMIER CREATIVE CLOUD PARA LA UNIDAD ADMINISTRATIVA ESPECIAL DE LA JUSTICIA PENAL MILITAR Y POLICIAL </t>
  </si>
  <si>
    <t xml:space="preserve">FREDY ARBEY ROMERO SILVA </t>
  </si>
  <si>
    <t>https://colombiacompra.gov.co/tienda-virtual-del-estado-colombiano/ordenes-compra/102468</t>
  </si>
  <si>
    <t>UAEJPMP-MC-001-2022</t>
  </si>
  <si>
    <t>ACEPTACIÓN DE OFERTA No. 010-2022 UAEJPMP DEL 09/02/2022</t>
  </si>
  <si>
    <t>JUAN CARLOS JAIMES MUÑOZ</t>
  </si>
  <si>
    <t>PRESTACION DE SERVICIOS PROFESIONALES PARA REALIZAR EL CALCULO ACTUARIAL DEL PASIVO DE BENEFICIOS A EMPLEADOS A LARGO PLAZO DE LA UNIDAD ADMINISTRATIVA ESPECIAL DE LA JUSTICIA PENAL MILITAR Y POLICIAL</t>
  </si>
  <si>
    <t>MARY MILENA SUAREZ PENAGOS</t>
  </si>
  <si>
    <t>https://community.secop.gov.co/Public/Tendering/ContractNoticePhases/View?PPI=CO1.PPI.17405537&amp;isFromPublicArea=True&amp;isModal=False</t>
  </si>
  <si>
    <t>UAEJPMP-MC-002-2022</t>
  </si>
  <si>
    <t>ACEPTACIÓN DE OFERTA No. 012-2022 UAEJPMP</t>
  </si>
  <si>
    <t>LITIGAR.COM S.A.S.</t>
  </si>
  <si>
    <t>PRESTACIÓN DE SERVICIOS DE VIGILANCIA, SEGUIMIENTO Y RADICACIÓN A LOS TRAMITES JUDICIALES DE LA UNIDAD ADMINISTRATIVA ESPECIAL DE LA JUSTICIA PENAL MILITAR Y POLICIAL</t>
  </si>
  <si>
    <t xml:space="preserve"> SYLVANA ALFONSO SÁNCHEZ</t>
  </si>
  <si>
    <t>https://community.secop.gov.co/Public/Tendering/ContractNoticePhases/View?PPI=CO1.PPI.18629856&amp;isFromPublicArea=True&amp;isModal=False</t>
  </si>
  <si>
    <t>UAEJPMP-MC-003-2022</t>
  </si>
  <si>
    <t>ACEPTACIÓN DE OFERTA No. 016-2022 UAEJPMP</t>
  </si>
  <si>
    <t>PROTEGER IPS S.A.S</t>
  </si>
  <si>
    <t>PRESTACIÓN DE SERVICIOS PARA LA REALIZACIÓN DE EXAMENES MEDICOS OCUPACIONALES DE INGRESO, EGRESO, PERIODICOS Y EXAMENES O VALORACIONES ADICIONALES AL PERSONAL CIVIL DE LA UNIDAD ADMINISTRATIVA ESPECIAL DE LA JUSTICIA PENAL MILITAR Y POLICIAL</t>
  </si>
  <si>
    <t xml:space="preserve">PRESTACIÓN DE SERVICIOS </t>
  </si>
  <si>
    <t>https://community.secop.gov.co/Public/Tendering/ContractNoticePhases/View?PPI=CO1.PPI.19529070&amp;isFromPublicArea=True&amp;isModal=False</t>
  </si>
  <si>
    <t>UAEJPMP-MC-004-2022</t>
  </si>
  <si>
    <t>ACEPTACIÓN DE OFERTA No. 017-2022 UAEJPMP</t>
  </si>
  <si>
    <t>KUBIKA COLOMBIA S.A.S</t>
  </si>
  <si>
    <t>ADECUACIÓN DE VENTANERÍA DEL PALACIO DE LA JUSTICIA PENAL MILITAR Y POLICIAL "TF. LAURA ROCIO PRIETO FORERO".</t>
  </si>
  <si>
    <t>ADICIÓN DE 4.665.167,00</t>
  </si>
  <si>
    <t>PRORROGA No. 1  5/10/2022</t>
  </si>
  <si>
    <t xml:space="preserve">NIXON HERNANDO LÓPEZ PERDIGÓN </t>
  </si>
  <si>
    <t>https://community.secop.gov.co/Public/Tendering/ContractNoticePhases/View?PPI=CO1.PPI.19674606&amp;isFromPublicArea=True&amp;isModal=False</t>
  </si>
  <si>
    <t>UAEJPMP-MC-005-2022</t>
  </si>
  <si>
    <t>ACEPTACION DE OFERTA No. 022-2022 UAEJPMP</t>
  </si>
  <si>
    <t>K&amp;J T.I &amp; CONSTRUCCIONES SAS.</t>
  </si>
  <si>
    <t>ADECUACIÓN DE LAS OFICINAS DEL PALACIO DE LA JUSTICIA PENAL MILITAR Y POLICIAL "TF. LAURA ROCIO PRIETO FORERO"</t>
  </si>
  <si>
    <t>ADICIÓN DE 4.518.870,00</t>
  </si>
  <si>
    <t>PRORROGA No. 1 19/12/2022</t>
  </si>
  <si>
    <t>https://community.secop.gov.co/Public/Tendering/ContractNoticePhases/View?PPI=CO1.PPI.20845079&amp;isFromPublicArea=True&amp;isModal=False</t>
  </si>
  <si>
    <t>UAEJPMP-MC-006-2022</t>
  </si>
  <si>
    <t>ACEPTACION DE OFERTA No. 023-2022 UAEJPMP</t>
  </si>
  <si>
    <t xml:space="preserve">INVERSER LTDA INVERSIONES Y SERVICIOS </t>
  </si>
  <si>
    <t xml:space="preserve">MANTENIMIENTO PREVENTIVO Y CORRECTIVO PARA LA UPS DE LA UNIDAD ADMINISTRATIVA ESPECIAL DE LA JUSTICIA PENAL MILITAR Y POLICIAL </t>
  </si>
  <si>
    <t xml:space="preserve">OBRA </t>
  </si>
  <si>
    <t>https://community.secop.gov.co/Public/Tendering/ContractNoticePhases/View?PPI=CO1.PPI.21058449&amp;isFromPublicArea=True&amp;isModal=False</t>
  </si>
  <si>
    <t>UAEJPMP-MC-007-2022</t>
  </si>
  <si>
    <t>ACEPTACION DE OFERTA No. 025-2022 UAEJPMP</t>
  </si>
  <si>
    <t>MW MANTENIMIENTOS S.A.S</t>
  </si>
  <si>
    <t>MANTENIMIENTO PREVENTIVO Y CORRECTIVO DE LA PLANTA ELECTRICA DEL PALACIO DE LA JUSTICIA PENAL MILITAR Y POLICIAL "TF. LAURA ROCIO PRIETO FORRERO"</t>
  </si>
  <si>
    <t>https://community.secop.gov.co/Public/Tendering/ContractNoticePhases/View?PPI=CO1.PPI.21111907&amp;isFromPublicArea=True&amp;isModal=False</t>
  </si>
  <si>
    <t>UAEJPMP-MC-008-2022</t>
  </si>
  <si>
    <t>ACEPTACION DE OFERTA No. 024-2022 UAEJPMP</t>
  </si>
  <si>
    <t xml:space="preserve">INGYEMEL PROFESIONALES J&amp;H S.A.S </t>
  </si>
  <si>
    <t>PRESTACION SERVICIOS DE LIMPIEZA Y SUCCIÓN A POZOS DE AGUAS RESIDUALES Y AGUAS LLUVIA DEL PALACIO DE LA JUSTICIA PENAL MILITAR Y POLICIAL "TF. LAURA ROCIO PRIETO FORERO".</t>
  </si>
  <si>
    <t>https://community.secop.gov.co/Public/Tendering/ContractNoticePhases/View?PPI=CO1.PPI.21170940&amp;isFromPublicArea=True&amp;isModal=False</t>
  </si>
  <si>
    <t>UAEJPMP-MC-009-2022</t>
  </si>
  <si>
    <t>ACEPTACION DE OFERTA No. 026-2022 UAEJPMP</t>
  </si>
  <si>
    <t xml:space="preserve">JUAN DANIEL TORRES RIVAS PROPIETARIO DEL ESTABLECIMIENTO DE COMERCIO QUANTIUM INGENIERIA </t>
  </si>
  <si>
    <t>CONTRATAR UNA CONSULTORÍA PARA DETERMINAR LA MEJOR ALTERNATIVA (REPARACION,ACTUALIZACIONTECNOLOGICA O CAMBIO) DE LOS ASCENSORES DEL PALACIO DE LA JUSTICIA PENAL MILITAR Y POLICIAL, DESDE EL PUNTO DE VISTA TÉCNICO Y ECONÓMICO, DE ACUERDO CON LAS ESTRICCIONES ESTRUCTURALES Y DIMENSIONALES DE LOS FOSOS, CON EL FIN DE GARANTIZAR LA MEJOR INVERSION PARA LA UAE-JPMP, CON BASE EN LAS NORMAS TECNICAS COLOMBIANAS NTC 2769-1 Y NTC 4349</t>
  </si>
  <si>
    <t>INTERVENTORIA</t>
  </si>
  <si>
    <t>PRORROGA No.1: 16/12/2022</t>
  </si>
  <si>
    <t>https://community.secop.gov.co/Public/Tendering/ContractNoticePhases/View?PPI=CO1.PPI.21192742&amp;isFromPublicArea=True&amp;isModal=False</t>
  </si>
  <si>
    <t>UAEJPMP-MC-010-2022</t>
  </si>
  <si>
    <t>ACEPTACION DE OFERTA No. 030-2022 UAEJPMP</t>
  </si>
  <si>
    <t>ROLTEX CORTINAS Y PERSIANAS S.A.S</t>
  </si>
  <si>
    <t xml:space="preserve">SUMINISTRO E INSTALACION DE PERSIANAS ENROLLABLE EN OFICINAS DEL PALACIO DE LA JUSTICIA PENAL MILITAR Y POLICLA </t>
  </si>
  <si>
    <t xml:space="preserve">SUMINISTRO </t>
  </si>
  <si>
    <t xml:space="preserve">JEISSON ALEJANDRO LINARES MORENO </t>
  </si>
  <si>
    <t>https://community.secop.gov.co/Public/Tendering/ContractNoticePhases/View?PPI=CO1.PPI.21565546&amp;isFromPublicArea=True&amp;isModal=False</t>
  </si>
  <si>
    <t>UAEJPMP-MC-011-2022</t>
  </si>
  <si>
    <t>ACEPTACION DE OFERTA No. 028-2022 UAEJPMP</t>
  </si>
  <si>
    <t>MANTENIMIENTO PREVENTIVO Y CORRECTIVO, CON BOLSA DE REPUESTOS ORIGINALES Y MANO DE OBRA ESPECIALIZADA, DE LOS ASCENSORES DEL PALACIO DE LA JUSTICIA PENAL MILITAR Y POLICIAL "TF. LAURA ROCÍO PRIETO FORERO"</t>
  </si>
  <si>
    <t>https://community.secop.gov.co/Public/Tendering/ContractNoticePhases/View?PPI=CO1.PPI.21375545&amp;isFromPublicArea=True&amp;isModal=False</t>
  </si>
  <si>
    <t>UAEJPMP-MC-012-2022</t>
  </si>
  <si>
    <t>ACEPTACION DE OFERTA No. 032-2022 UAEJPMP</t>
  </si>
  <si>
    <t>CASSA CREATIVA S.A.S.</t>
  </si>
  <si>
    <t xml:space="preserve">PRESTACION DEL SERVICIO DE PUBLICACION DE LOS EDICTOS EMPLAZATORIOS EN UN MEDIO ESCRITO DE AMPLIA CIRCULACION NACIONAL QUE SE REQUIERAN EN LA JUSTICIA PENAL MILITAR Y POLICIAL </t>
  </si>
  <si>
    <t>20.53%</t>
  </si>
  <si>
    <t xml:space="preserve">STEPHANIE ZAMBRANO FLORES </t>
  </si>
  <si>
    <t>https://community.secop.gov.co/Public/Tendering/ContractNoticePhases/View?PPI=CO1.PPI.21671376&amp;isFromPublicArea=True&amp;isModal=False</t>
  </si>
  <si>
    <t>UAEJPMP-MC-013-2022</t>
  </si>
  <si>
    <t>NO SALIO - DESCARTADO</t>
  </si>
  <si>
    <t xml:space="preserve">ADQUISICION TOGAS PARA JUECES Y MAGISTRADOS DE LA JUSTICIA PENAL MILITAR Y POLICIAL DEL SISTEMA PENAL ORAL ACUSATORIO </t>
  </si>
  <si>
    <t>UAEJPMP-SASI-001-2022</t>
  </si>
  <si>
    <t>SUMINISTRO DE ELEMENTOS DE FERRETERIA PARA EL MANTENIMIENTO DE LAS SEDES DE LA UNIDAD ADMINISTRATIVA ESPECIAL DE LA JUSTICIA PENAL MILITAR Y POLICIAL ( NO SALIO DESCARTADO)</t>
  </si>
  <si>
    <t xml:space="preserve">NO SALIO - DESCARTADO </t>
  </si>
  <si>
    <t>UAEJPMP-SASI-002-2022</t>
  </si>
  <si>
    <t>CONTRATO DE COMPRAVENTA UAEJPMP 013-2022</t>
  </si>
  <si>
    <t>SONDA DE COLOMBIA S.A.</t>
  </si>
  <si>
    <t>RENOVACIÓN DE LA GARANTIA POR PARTE DEL FABRICANTE PARA EL SISTEMA DE ALMACENAMIENTO NETAPP, INCLUIDO EL SOPORTE Y ASISTENCIA TÉCNICA BAJO LA MODALIDAD DEL SERVICIO SUPPORT EDGE PREMIUM, DE LA UNIDAD ADMINISTRATIVA ESPECIAL DE LA JUSTICIA PENAL MILITAR Y POLICIAL.</t>
  </si>
  <si>
    <t>https://community.secop.gov.co/Public/Tendering/ContractNoticePhases/View?PPI=CO1.PPI.18394829&amp;isFromPublicArea=True&amp;isModal=False</t>
  </si>
  <si>
    <t>UAEJPMP-SASI-003-2022</t>
  </si>
  <si>
    <t>CONTRATO DE COMPRAVENTA No. UAEJPMP-014-2022</t>
  </si>
  <si>
    <t xml:space="preserve">DB SYSTEM S.A.S  </t>
  </si>
  <si>
    <t xml:space="preserve">RENOVACIÓN DE LA LICENCIAS SOLARWINDS TODO INCLUIDO, PARA EL MONITOREO DE LA INFRAECTRUCTURA ELECTRONICA DE LA UNIDAD ADMINISTRATIVA ESPECIAL DE LA JUSTICIA PENAL MILITAR Y POLICIAL. </t>
  </si>
  <si>
    <t xml:space="preserve">OSCAR LEONARDO PÉREZ CASILIMAS </t>
  </si>
  <si>
    <t>https://community.secop.gov.co/Public/Tendering/ContractNoticePhases/View?PPI=CO1.PPI.18796567&amp;isFromPublicArea=True&amp;isModal=False</t>
  </si>
  <si>
    <t>UAEJPMP-SASI-004-2022</t>
  </si>
  <si>
    <t>CONTRATO DE COMPRAVENTA No. UAEJPMP-021-2022</t>
  </si>
  <si>
    <t>ALCALA ARQUITECTURA Y COMUNICACIONES S.A.S</t>
  </si>
  <si>
    <t>ADQUISICION E INSTALACION DE EQUIPOS PARA EL CENTRO DE DATOS DE LA UNIDAD ADMINISTRATIVA ESPECIAL DE LA JUSTICIA PENAL MILITAR Y POLICIAL.</t>
  </si>
  <si>
    <t>https://community.secop.gov.co/Public/Tendering/ContractNoticePhases/View?PPI=CO1.PPI.19751514&amp;isFromPublicArea=True&amp;isModal=False</t>
  </si>
  <si>
    <t>UAEJPMP-SASI-005-2022</t>
  </si>
  <si>
    <t>CONTRATO DE COMPRAVENTA No. UAEJPMP-029-2022</t>
  </si>
  <si>
    <t>UNIPLES S.A.</t>
  </si>
  <si>
    <t>ADQUIRIR EQUIPOS DE COMPUTO DE ESCRITORIO PARA LA UNIDAD ADMINISTRATIVA ESPECIAL DE LA JUSTICIA PENAL MILITAR Y POLICIAL.</t>
  </si>
  <si>
    <t>TERMINACION POR SUSPENSION No.1  02/03/2023</t>
  </si>
  <si>
    <t>FREDY ARBEY ROMERO SILVA Y OSCAR BERNARDO RUBIO PARGA</t>
  </si>
  <si>
    <t>https://community.secop.gov.co/Public/Tendering/ContractNoticePhases/View?PPI=CO1.PPI.20083660&amp;isFromPublicArea=True&amp;isModal=False</t>
  </si>
  <si>
    <t>UAEJPMP-SASI-006-2022</t>
  </si>
  <si>
    <t xml:space="preserve">CONTRATO DE COMPRAVENTA No. UAEJPMP-020-2022 </t>
  </si>
  <si>
    <t xml:space="preserve">SF INTERNATIONAL SOCIEDAD POR ACCIONES SIMPLIFICADA </t>
  </si>
  <si>
    <t>SUMINISTRO DEL KIT DE CRIMINALISTICA Y EL KIT DE PIPH PARA LA POLICIA JUDICIAL DE LA UNIDAD DE LA JUSTICIA PENAL MILITAR Y POLICIAL.</t>
  </si>
  <si>
    <t>PRORROGA No. 1 12/12/2022            PRORROGA No. 2 30/12/2022 TERMINACION POR SUSPENSION No.1  17/02/2023</t>
  </si>
  <si>
    <t>https://community.secop.gov.co/Public/Tendering/ContractNoticePhases/View?PPI=CO1.PPI.19783541&amp;isFromPublicArea=True&amp;isModal=False</t>
  </si>
  <si>
    <t>UAEJPMP-SASI-007-2022</t>
  </si>
  <si>
    <t xml:space="preserve">CONTRATO DE COMPRAVENTA No. UAEJPMP-035-2022 </t>
  </si>
  <si>
    <t>SOFTSECURITY S.A.S.</t>
  </si>
  <si>
    <t xml:space="preserve">RENOVACION Y ADQUISICION DEL LICENCIAMIENTO DE ANTIVIRUS TRELIX ENDPOINT CON DESTINO A LA UNIDAD ADMINISTRATIVA ESPECIAL DE LA JUSTICIA PENAL MILITAR Y POLICIAL </t>
  </si>
  <si>
    <t xml:space="preserve">OSCAR BERNARDO RUBIO PARGA  </t>
  </si>
  <si>
    <t>https://community.secop.gov.co/Public/Tendering/ContractNoticePhases/View?PPI=CO1.PPI.21160456&amp;isFromPublicArea=True&amp;isModal=False</t>
  </si>
  <si>
    <t>UAEJPMP-SASI-008-2022</t>
  </si>
  <si>
    <t xml:space="preserve">CONTRATO PRESTACION DE SERVICIOS No. 038-2022 UAEJPMP </t>
  </si>
  <si>
    <t>BIGDATA TI S.A.S.</t>
  </si>
  <si>
    <t xml:space="preserve">PRESTAR LOS SERVICIOS DE LIMPIEZA Y DESINFECCION DOCUMENTAL DE LOS ARCHIVOS JUDICIALES UBICADOS EN EL ARCHIVO CENTRAL DE LA JUSTICIA PENAL MILITAR Y POLICIAL </t>
  </si>
  <si>
    <t>PRORROGA No. 1 08/02/2023</t>
  </si>
  <si>
    <t>JUAN CARLOS PULIDO ACUÑA</t>
  </si>
  <si>
    <t>https://community.secop.gov.co/Public/Tendering/ContractNoticePhases/View?PPI=CO1.PPI.21338588&amp;isFromPublicArea=True&amp;isModal=False</t>
  </si>
  <si>
    <t>UAEJPMP-SASI-009-2022</t>
  </si>
  <si>
    <t xml:space="preserve">CONTRATO DE COMPRAVENTA No. UAEJPMP-040-2022 </t>
  </si>
  <si>
    <t>GESTION DE SEGURIDAD ELECTRONICA S.A.</t>
  </si>
  <si>
    <t xml:space="preserve">ADQUISICION E INTREGRACION DE FIRMAS DIGITALES PARA EL SISTEMA DE INFORMACION MISIONAL DE LA UAEJPMP </t>
  </si>
  <si>
    <t>PRORROGA No.1  30/01/2023</t>
  </si>
  <si>
    <t xml:space="preserve">DONALDO RAFAEL JINETE FORERO </t>
  </si>
  <si>
    <t>https://community.secop.gov.co/Public/Tendering/ContractNoticePhases/View?PPI=CO1.PPI.21419733&amp;isFromPublicArea=True&amp;isModal=False</t>
  </si>
  <si>
    <t>UAEJPMP-SASI-010-2022</t>
  </si>
  <si>
    <t>CONTRATO DE PRESTACION DE SERVICIOS No. 042-2022 UAEJPMP</t>
  </si>
  <si>
    <t>CIRION TECHNOLOGIES COLOMBIA S.A.S.</t>
  </si>
  <si>
    <t xml:space="preserve">SERVICIO DE RED CORPORATIVA WAN-LAN DE TELECOMUNICACIONES Y SEGURIDAD INFORMATICA PARA LA UNIDAD ADMINISTRATIVA ESPECIAL DE LA JUSTICIA PENAL MILITAR Y POLICIAL </t>
  </si>
  <si>
    <t>1.02%</t>
  </si>
  <si>
    <t>86.346.262.33</t>
  </si>
  <si>
    <t>DONALDO RAFAEL JINETE FORERO / OSCAR LEONARDO PÉREZ CASILIMAS</t>
  </si>
  <si>
    <t>https://community.secop.gov.co/Public/Tendering/ContractNoticePhases/View?PPI=CO1.PPI.21412324&amp;isFromPublicArea=True&amp;isModal=False</t>
  </si>
  <si>
    <t>UAEJPMP-SASI-011-2022</t>
  </si>
  <si>
    <t>DESIERTO</t>
  </si>
  <si>
    <t xml:space="preserve">ADQUISICION DE MOBILIARIO PARA LA UNIDAD ADMINISTRATIVA ESPECIAL DE LA JUSTICIA PENAL MILITAR Y POLICIAL </t>
  </si>
  <si>
    <t>https://community.secop.gov.co/Public/Tendering/ContractNoticePhases/View?PPI=CO1.PPI.21532621&amp;isFromPublicArea=True&amp;isModal=False</t>
  </si>
  <si>
    <t>UAEJPMP-SASI-012-2022</t>
  </si>
  <si>
    <t>CONTRATO DE COMPRAVENTA No. UAEJPMP-039-2022</t>
  </si>
  <si>
    <t>TAFINCO S.A.S.</t>
  </si>
  <si>
    <t xml:space="preserve">ADQUISICION DE PRODUCTOS DERIVADOS DE PAPEL, PARA LA UNIDAD ADMINISTRATIVA ESPECIAL DE LA JUSTICIA PENAL MILITAR Y POLICIAL </t>
  </si>
  <si>
    <t>PRORROGA No. 1 31/01/2023</t>
  </si>
  <si>
    <t>https://community.secop.gov.co/Public/Tendering/ContractNoticePhases/View?PPI=CO1.PPI.21576039&amp;isFromPublicArea=True&amp;isModal=False</t>
  </si>
  <si>
    <t>UAEJPMP-SASI-013-2022</t>
  </si>
  <si>
    <t xml:space="preserve">CONTRATO DE SUMINISTRO No. 041-2022 UAEJPMP </t>
  </si>
  <si>
    <t xml:space="preserve">SUBATOURS S.A.S </t>
  </si>
  <si>
    <t xml:space="preserve">SUMINISTRO DE TIQUETES AEREOS EN RUTAS NACIONALES E INTERNACIONALES PARA LOS SERVIDORES PUBLICOS Y CONTRATISTAS DE LA UNIDAD ADMINISTRATIVA ESPECIAL DE LA JUSTICIA PENAL MILITAR Y POLICIAL </t>
  </si>
  <si>
    <t>https://community.secop.gov.co/Public/Tendering/ContractNoticePhases/View?PPI=CO1.PPI.21565553&amp;isFromPublicArea=True&amp;isModal=False</t>
  </si>
  <si>
    <t>UAEJPMP-CM-001-2022</t>
  </si>
  <si>
    <t>CONTRATO DE INTERVENTORÍA No. UAEJPMP-019-2022</t>
  </si>
  <si>
    <t xml:space="preserve">JULIO ANDRES CASTRO GONZÁLEZ </t>
  </si>
  <si>
    <t>INTERVENTORÍA PARA EL MANTENIMIENTO CORRECTIVO DE LA CUBIERTA DEL PALACIO DE LA JUSTICIA PENAL MILITAR Y POLICIAL "TF. LAURA ROCIO PRIETO FORERO"</t>
  </si>
  <si>
    <t xml:space="preserve">CONCURSO DE MERITOS </t>
  </si>
  <si>
    <t>ADICION No.1 11.668.031,00</t>
  </si>
  <si>
    <t>PRORROGA No. 1 HASTA EL 31/12/2022</t>
  </si>
  <si>
    <t>NIXON HERNANDO LÓPEZ PERDIGÓN</t>
  </si>
  <si>
    <t>https://community.secop.gov.co/Public/Tendering/ContractNoticePhases/View?PPI=CO1.PPI.19751538&amp;isFromPublicArea=True&amp;isModal=False</t>
  </si>
  <si>
    <t>UAEJPMP-CM-002-2022</t>
  </si>
  <si>
    <t xml:space="preserve">CONTRATO DE CONSULTORIA </t>
  </si>
  <si>
    <t xml:space="preserve">CANCELADO </t>
  </si>
  <si>
    <t xml:space="preserve">CONTRATAR EL INTERMEDIARIO DE SEGUROS PARA LA GESTION Y MANEJO DE LA CONTRATACION DE LAS PÓLIZAS DE LA UNIDAD ADMINISTRATIVA ESPECIAL DE LA JUSTICIA PENAL MILITAR Y POLICIAL Y LA ASESORIA EN LA ADMINISTRACION, EJECUCION Y MANEJO DEL PROGRAMA DE SEGUROS Y LOS RIESGOS DE LA ENTIDAD </t>
  </si>
  <si>
    <t>https://community.secop.gov.co/Public/Tendering/ContractNoticePhases/View?PPI=CO1.PPI.20702956&amp;isFromPublicArea=True&amp;isModal=False</t>
  </si>
  <si>
    <t xml:space="preserve">                      </t>
  </si>
  <si>
    <t>UAEJPMP-LP-001-2022</t>
  </si>
  <si>
    <t xml:space="preserve">CONTRATO DE OBRA No.018 - UAEJPMP- 2022 </t>
  </si>
  <si>
    <t>EULHYN MAYRELL CORREA ORTIZ</t>
  </si>
  <si>
    <t>MANTENIMIENTO CORRECTIVO DE LA CUBIERTA DEL PALACIO DE LA JUSTICIA PENAL MILITAR Y POLICIAL “TF. LAURA ROCÍO PRIETO FORERO”</t>
  </si>
  <si>
    <t>PRORROGA No. 1 26/12/2022</t>
  </si>
  <si>
    <t>https://community.secop.gov.co/Public/Tendering/ContractNoticePhases/View?PPI=CO1.PPI.19132230&amp;isFromPublicArea=True&amp;isModal=False</t>
  </si>
  <si>
    <t>UAEJPMP-LP-002-2022</t>
  </si>
  <si>
    <t>SERVICIO DE VIGILANCIA Y SEGURIDAD PRIVADA EN LA MODALIDAD DE VIGILANCIA FIJA SIN ARMAS, PARA EL EDIFICIO DE LA UNIDAD ADMINISTRATIVA ESPECIAL DE LA JUSTICIA PENAL MILITAR Y POLICIAL EN LA CIUDAD DE BOGOTÁ D.C.</t>
  </si>
  <si>
    <t xml:space="preserve">PRESTACION DE SERVICIOS </t>
  </si>
  <si>
    <t>https://community.secop.gov.co/Public/Tendering/ContractNoticePhases/View?PPI=CO1.PPI.21066955&amp;isFromPublicArea=True&amp;isModal=False</t>
  </si>
  <si>
    <t>UAEJPMP-SABP-001-2022</t>
  </si>
  <si>
    <t>CONTRATO DE COMISION No. 031-2022-UAEJPMP</t>
  </si>
  <si>
    <t>COMIAGRO S.A</t>
  </si>
  <si>
    <t xml:space="preserve">CONTRATAR LA SOCIEDAD COMISIONISTA MIEMBROS DE BOLSA QUE CELEBRARA EN EL MERCADO DE COMPRAS PUBLICAS-MCP-DE DE LA BOLSA MERCANTIL DE COLOMBIA S.A.- BMC- LA NEGOCIACION O NEGOCIACIONES NECESARIAS PARA EL SERVICIO DE VIGILANCIA  Y SEGURIDAD PRIVADA EN LA MODALIDAD DE VIGILANCIA FIJA SIN ARMAS, PARA EL EDIFICIO DE LA UNIDAD ADMINISTRATIVA ESPECIAL DE LA JUSTICIA PENAL MILITAR Y POLICIAL EN LA CIUDAD DE BOGOTÁ </t>
  </si>
  <si>
    <t>https://community.secop.gov.co/Public/Tendering/ContractNoticePhases/View?PPI=CO1.PPI.21917678&amp;isFromPublicArea=True&amp;isModal=False</t>
  </si>
  <si>
    <r>
      <t>95,28%</t>
    </r>
    <r>
      <rPr>
        <b/>
        <sz val="11"/>
        <color rgb="FFFFFFFF"/>
        <rFont val="Arial Narrow"/>
        <family val="2"/>
      </rPr>
      <t>.</t>
    </r>
  </si>
  <si>
    <r>
      <t>54,55%</t>
    </r>
    <r>
      <rPr>
        <b/>
        <sz val="11"/>
        <color rgb="FFFFFFFF"/>
        <rFont val="Arial Narrow"/>
        <family val="2"/>
      </rPr>
      <t>.</t>
    </r>
  </si>
  <si>
    <r>
      <t>99,70%</t>
    </r>
    <r>
      <rPr>
        <b/>
        <sz val="11"/>
        <color rgb="FFFFFFFF"/>
        <rFont val="Arial Narrow"/>
        <family val="2"/>
      </rPr>
      <t>.</t>
    </r>
  </si>
  <si>
    <r>
      <t>2,5%</t>
    </r>
    <r>
      <rPr>
        <b/>
        <sz val="11"/>
        <color rgb="FFFFFFFF"/>
        <rFont val="Arial Narrow"/>
        <family val="2"/>
      </rPr>
      <t>.</t>
    </r>
  </si>
  <si>
    <r>
      <t>66,57%</t>
    </r>
    <r>
      <rPr>
        <b/>
        <sz val="11"/>
        <color rgb="FFFFFFFF"/>
        <rFont val="Arial Narrow"/>
        <family val="2"/>
      </rPr>
      <t>.</t>
    </r>
  </si>
  <si>
    <r>
      <t>1,65%</t>
    </r>
    <r>
      <rPr>
        <b/>
        <sz val="11"/>
        <color rgb="FFFFFFFF"/>
        <rFont val="Arial Narrow"/>
        <family val="2"/>
      </rPr>
      <t>.</t>
    </r>
  </si>
  <si>
    <r>
      <t>93,70%</t>
    </r>
    <r>
      <rPr>
        <b/>
        <sz val="11"/>
        <color rgb="FFFFFFFF"/>
        <rFont val="Arial Narrow"/>
        <family val="2"/>
      </rPr>
      <t>.</t>
    </r>
  </si>
  <si>
    <r>
      <t>1.929.727,8</t>
    </r>
    <r>
      <rPr>
        <b/>
        <sz val="11"/>
        <color rgb="FFFFFFFF"/>
        <rFont val="Arial Narrow"/>
        <family val="2"/>
      </rPr>
      <t>.</t>
    </r>
  </si>
  <si>
    <r>
      <t>74,67%</t>
    </r>
    <r>
      <rPr>
        <b/>
        <sz val="11"/>
        <color rgb="FFFFFFFF"/>
        <rFont val="Arial Narrow"/>
        <family val="2"/>
      </rPr>
      <t>.</t>
    </r>
  </si>
  <si>
    <r>
      <t>60,78%</t>
    </r>
    <r>
      <rPr>
        <b/>
        <sz val="11"/>
        <color rgb="FFFFFFFF"/>
        <rFont val="Arial Narrow"/>
        <family val="2"/>
      </rPr>
      <t>.</t>
    </r>
  </si>
  <si>
    <r>
      <t>8,33%</t>
    </r>
    <r>
      <rPr>
        <b/>
        <sz val="11"/>
        <color rgb="FFFFFFFF"/>
        <rFont val="Arial Narrow"/>
        <family val="2"/>
      </rPr>
      <t>.</t>
    </r>
  </si>
  <si>
    <r>
      <t>11,34%</t>
    </r>
    <r>
      <rPr>
        <b/>
        <sz val="11"/>
        <color rgb="FFFFFFFF"/>
        <rFont val="Arial Narrow"/>
        <family val="2"/>
      </rPr>
      <t>.</t>
    </r>
  </si>
  <si>
    <r>
      <t>4,47%</t>
    </r>
    <r>
      <rPr>
        <b/>
        <sz val="11"/>
        <color rgb="FFFFFFFF"/>
        <rFont val="Arial Narrow"/>
        <family val="2"/>
      </rPr>
      <t>.</t>
    </r>
  </si>
  <si>
    <r>
      <t>61,15%</t>
    </r>
    <r>
      <rPr>
        <b/>
        <sz val="11"/>
        <color rgb="FFFFFFFF"/>
        <rFont val="Arial Narrow"/>
        <family val="2"/>
      </rPr>
      <t>.</t>
    </r>
  </si>
  <si>
    <r>
      <t>22,12%</t>
    </r>
    <r>
      <rPr>
        <b/>
        <sz val="11"/>
        <color rgb="FFFFFFFF"/>
        <rFont val="Arial Narrow"/>
        <family val="2"/>
      </rPr>
      <t>.</t>
    </r>
  </si>
  <si>
    <r>
      <t>48,69%</t>
    </r>
    <r>
      <rPr>
        <b/>
        <sz val="11"/>
        <color rgb="FFFFFFFF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</si>
</sst>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 Narrow"/>
      <family val="2"/>
    </font>
    <font>
      <b/>
      <sz val="12"/>
      <color rgb="FF000000"/>
      <name val="Bookman Old Style"/>
      <family val="1"/>
    </font>
    <font>
      <b/>
      <sz val="11"/>
      <color rgb="FF4472C4"/>
      <name val="Arial Narrow"/>
      <family val="2"/>
    </font>
    <font>
      <b/>
      <sz val="11"/>
      <color rgb="FF000000"/>
      <name val="Calibri"/>
      <family val="2"/>
    </font>
    <font>
      <b/>
      <sz val="11"/>
      <name val="Arial Narrow"/>
      <family val="2"/>
    </font>
    <font>
      <b/>
      <sz val="9"/>
      <color rgb="FF333333"/>
      <name val="Arial"/>
      <family val="2"/>
      <charset val="1"/>
    </font>
    <font>
      <sz val="11"/>
      <name val="Calibri"/>
      <family val="2"/>
    </font>
    <font>
      <b/>
      <sz val="22"/>
      <color rgb="FF4F6228"/>
      <name val="Calibri"/>
      <family val="2"/>
    </font>
    <font>
      <b/>
      <sz val="20"/>
      <color rgb="FF4F622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22"/>
      <color rgb="FF974706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 Narrow"/>
      <family val="2"/>
    </font>
    <font>
      <b/>
      <sz val="11"/>
      <color rgb="FF4472C4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7C3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D2F6F7"/>
        <bgColor rgb="FF000000"/>
      </patternFill>
    </fill>
    <fill>
      <patternFill patternType="solid">
        <fgColor rgb="FFFFB869"/>
        <bgColor rgb="FF000000"/>
      </patternFill>
    </fill>
    <fill>
      <patternFill patternType="solid">
        <fgColor rgb="FFCDC3F7"/>
        <bgColor rgb="FF000000"/>
      </patternFill>
    </fill>
    <fill>
      <patternFill patternType="solid">
        <fgColor rgb="FFF7CAFE"/>
        <bgColor rgb="FF000000"/>
      </patternFill>
    </fill>
    <fill>
      <patternFill patternType="solid">
        <fgColor rgb="FFD6FF93"/>
        <bgColor rgb="FF000000"/>
      </patternFill>
    </fill>
    <fill>
      <patternFill patternType="solid">
        <fgColor rgb="FFD4E9FF"/>
        <bgColor rgb="FF000000"/>
      </patternFill>
    </fill>
    <fill>
      <patternFill patternType="solid">
        <fgColor rgb="FFAFF0DC"/>
        <bgColor rgb="FF000000"/>
      </patternFill>
    </fill>
    <fill>
      <patternFill patternType="solid">
        <fgColor rgb="FFFDA3B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8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2" applyNumberFormat="1" applyFont="1" applyFill="1" applyBorder="1" applyAlignment="1">
      <alignment horizontal="left" vertical="center"/>
    </xf>
    <xf numFmtId="0" fontId="12" fillId="4" borderId="0" xfId="0" applyFont="1" applyFill="1"/>
    <xf numFmtId="0" fontId="9" fillId="4" borderId="0" xfId="0" applyFont="1" applyFill="1"/>
    <xf numFmtId="0" fontId="13" fillId="0" borderId="0" xfId="0" applyFont="1"/>
    <xf numFmtId="0" fontId="14" fillId="4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9" fontId="15" fillId="5" borderId="1" xfId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3" fillId="3" borderId="0" xfId="0" applyFont="1" applyFill="1"/>
    <xf numFmtId="0" fontId="13" fillId="5" borderId="0" xfId="0" applyFont="1" applyFill="1"/>
    <xf numFmtId="0" fontId="13" fillId="5" borderId="3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9" fontId="3" fillId="6" borderId="1" xfId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0" fontId="17" fillId="6" borderId="4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9" fontId="3" fillId="0" borderId="5" xfId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3" fillId="0" borderId="8" xfId="0" applyFont="1" applyBorder="1"/>
    <xf numFmtId="0" fontId="13" fillId="0" borderId="4" xfId="0" applyFont="1" applyBorder="1"/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1" applyFont="1" applyFill="1" applyBorder="1" applyAlignment="1">
      <alignment horizontal="center" vertical="center" wrapText="1"/>
    </xf>
    <xf numFmtId="0" fontId="13" fillId="0" borderId="6" xfId="0" applyFont="1" applyBorder="1"/>
    <xf numFmtId="0" fontId="3" fillId="8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3" fillId="0" borderId="1" xfId="0" applyFont="1" applyBorder="1"/>
    <xf numFmtId="14" fontId="3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17" fillId="9" borderId="1" xfId="3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9" fontId="3" fillId="3" borderId="5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10" borderId="1" xfId="0" applyNumberFormat="1" applyFont="1" applyFill="1" applyBorder="1" applyAlignment="1">
      <alignment horizontal="center" vertical="center" wrapText="1"/>
    </xf>
    <xf numFmtId="14" fontId="7" fillId="10" borderId="1" xfId="0" applyNumberFormat="1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9" fontId="3" fillId="10" borderId="1" xfId="1" applyFont="1" applyFill="1" applyBorder="1" applyAlignment="1">
      <alignment horizontal="center" vertical="center" wrapText="1"/>
    </xf>
    <xf numFmtId="0" fontId="17" fillId="10" borderId="1" xfId="3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2" xfId="1" applyFont="1" applyFill="1" applyBorder="1" applyAlignment="1">
      <alignment horizontal="center" vertical="center" wrapText="1"/>
    </xf>
    <xf numFmtId="0" fontId="13" fillId="0" borderId="15" xfId="0" applyFont="1" applyBorder="1"/>
    <xf numFmtId="0" fontId="3" fillId="11" borderId="14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4" fontId="3" fillId="11" borderId="5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9" fontId="3" fillId="3" borderId="12" xfId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wrapText="1"/>
    </xf>
    <xf numFmtId="0" fontId="3" fillId="12" borderId="5" xfId="0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4" fontId="3" fillId="13" borderId="1" xfId="0" applyNumberFormat="1" applyFont="1" applyFill="1" applyBorder="1" applyAlignment="1">
      <alignment horizontal="center" vertical="center" wrapText="1"/>
    </xf>
    <xf numFmtId="14" fontId="3" fillId="13" borderId="1" xfId="0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9" fontId="13" fillId="0" borderId="0" xfId="1" applyFont="1" applyFill="1" applyBorder="1"/>
    <xf numFmtId="0" fontId="3" fillId="9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2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9" fontId="9" fillId="0" borderId="0" xfId="1" applyFont="1" applyFill="1" applyBorder="1"/>
    <xf numFmtId="0" fontId="9" fillId="0" borderId="19" xfId="0" applyFont="1" applyBorder="1"/>
    <xf numFmtId="0" fontId="3" fillId="12" borderId="11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14" fontId="3" fillId="11" borderId="14" xfId="0" applyNumberFormat="1" applyFont="1" applyFill="1" applyBorder="1" applyAlignment="1">
      <alignment horizontal="center" vertical="center" wrapText="1"/>
    </xf>
    <xf numFmtId="14" fontId="3" fillId="11" borderId="1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2" fillId="7" borderId="1" xfId="2" applyNumberFormat="1" applyFont="1" applyFill="1" applyBorder="1" applyAlignment="1">
      <alignment horizontal="center" vertical="center"/>
    </xf>
    <xf numFmtId="0" fontId="12" fillId="7" borderId="11" xfId="2" applyNumberFormat="1" applyFont="1" applyFill="1" applyBorder="1" applyAlignment="1">
      <alignment horizontal="center" vertical="center"/>
    </xf>
    <xf numFmtId="0" fontId="12" fillId="7" borderId="9" xfId="2" applyNumberFormat="1" applyFont="1" applyFill="1" applyBorder="1" applyAlignment="1">
      <alignment horizontal="center" vertical="center"/>
    </xf>
  </cellXfs>
  <cellStyles count="4">
    <cellStyle name="Hyperlink" xfId="3" xr:uid="{B6826FF5-55EE-41AB-AA27-1FC725464A94}"/>
    <cellStyle name="Moneda 2 2" xfId="2" xr:uid="{EE3B0EF4-B90D-4B19-B4F0-7B3DFFF68AD7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97850</xdr:rowOff>
    </xdr:from>
    <xdr:to>
      <xdr:col>0</xdr:col>
      <xdr:colOff>1432441</xdr:colOff>
      <xdr:row>2</xdr:row>
      <xdr:rowOff>323851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28D5A2AC-3A73-459F-912C-FFEF4EB11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1" y="97850"/>
          <a:ext cx="860940" cy="959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lombiacompra.gov.co/tienda-virtual-del-estado-colombiano/ordenes-compra/92713" TargetMode="External"/><Relationship Id="rId13" Type="http://schemas.openxmlformats.org/officeDocument/2006/relationships/hyperlink" Target="https://colombiacompra.gov.co/tienda-virtual-del-estado-colombiano/ordenes-compra/87905" TargetMode="External"/><Relationship Id="rId18" Type="http://schemas.openxmlformats.org/officeDocument/2006/relationships/hyperlink" Target="https://colombiacompra.gov.co/tienda-virtual-del-estado-colombiano/ordenes-compra/91355" TargetMode="External"/><Relationship Id="rId3" Type="http://schemas.openxmlformats.org/officeDocument/2006/relationships/hyperlink" Target="https://www.colombiacompra.gov.co/tienda-virtual-del-estado-colombiano/ordenes-compra/88020" TargetMode="External"/><Relationship Id="rId21" Type="http://schemas.openxmlformats.org/officeDocument/2006/relationships/hyperlink" Target="https://colombiacompra.gov.co/tienda-virtual-del-estado-colombiano/ordenes-compra/91055" TargetMode="External"/><Relationship Id="rId7" Type="http://schemas.openxmlformats.org/officeDocument/2006/relationships/hyperlink" Target="https://www.colombiacompra.gov.co/tienda-virtual-del-estado-colombiano/ordenes-compra/91909-" TargetMode="External"/><Relationship Id="rId12" Type="http://schemas.openxmlformats.org/officeDocument/2006/relationships/hyperlink" Target="https://colombiacompra.gov.co/tienda-virtual-del-estado-colombiano/ordenes-compra/89622" TargetMode="External"/><Relationship Id="rId17" Type="http://schemas.openxmlformats.org/officeDocument/2006/relationships/hyperlink" Target="https://colombiacompra.gov.co/tienda-virtual-del-estado-colombiano/ordenes-compra/91354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www.colombiacompra.gov.co/tienda-virtual-del-estado-colombiano/ordenes-compra/87082" TargetMode="External"/><Relationship Id="rId16" Type="http://schemas.openxmlformats.org/officeDocument/2006/relationships/hyperlink" Target="https://colombiacompra.gov.co/tienda-virtual-del-estado-colombiano/ordenes-compra/87903" TargetMode="External"/><Relationship Id="rId20" Type="http://schemas.openxmlformats.org/officeDocument/2006/relationships/hyperlink" Target="https://colombiacompra.gov.co/tienda-virtual-del-estado-colombiano/ordenes-compra/91358" TargetMode="External"/><Relationship Id="rId1" Type="http://schemas.openxmlformats.org/officeDocument/2006/relationships/hyperlink" Target="https://community.secop.gov.co/Public/Tendering/ContractNoticePhases/View?PPI=CO1.PPI.18394829&amp;isFromPublicArea=True&amp;isModal=False" TargetMode="External"/><Relationship Id="rId6" Type="http://schemas.openxmlformats.org/officeDocument/2006/relationships/hyperlink" Target="https://www.colombiacompra.gov.co/tienda-virtual-del-estado-colombiano/ordenes-compra/91694" TargetMode="External"/><Relationship Id="rId11" Type="http://schemas.openxmlformats.org/officeDocument/2006/relationships/hyperlink" Target="https://colombiacompra.gov.co/tienda-virtual-del-estado-colombiano/ordenes-compra/86657" TargetMode="External"/><Relationship Id="rId24" Type="http://schemas.openxmlformats.org/officeDocument/2006/relationships/hyperlink" Target="https://colombiacompra.gov.co/tienda-virtual-del-estado-colombiano/ordenes-compra/97635" TargetMode="External"/><Relationship Id="rId5" Type="http://schemas.openxmlformats.org/officeDocument/2006/relationships/hyperlink" Target="https://www.colombiacompra.gov.co/tienda-virtual-del-estado-colombiano/ordenes-compra/89646" TargetMode="External"/><Relationship Id="rId15" Type="http://schemas.openxmlformats.org/officeDocument/2006/relationships/hyperlink" Target="https://colombiacompra.gov.co/tienda-virtual-del-estado-colombiano/ordenes-compra/87904" TargetMode="External"/><Relationship Id="rId23" Type="http://schemas.openxmlformats.org/officeDocument/2006/relationships/hyperlink" Target="https://community.secop.gov.co/Public/Tendering/ContractNoticePhases/View?PPI=CO1.PPI.19783541&amp;isFromPublicArea=True&amp;isModal=False" TargetMode="External"/><Relationship Id="rId10" Type="http://schemas.openxmlformats.org/officeDocument/2006/relationships/hyperlink" Target="https://colombiacompra.gov.co/tienda-virtual-del-estado-colombiano/ordenes-compra/84178" TargetMode="External"/><Relationship Id="rId19" Type="http://schemas.openxmlformats.org/officeDocument/2006/relationships/hyperlink" Target="https://colombiacompra.gov.co/tienda-virtual-del-estado-colombiano/ordenes-compra/91357" TargetMode="External"/><Relationship Id="rId4" Type="http://schemas.openxmlformats.org/officeDocument/2006/relationships/hyperlink" Target="https://www.colombiacompra.gov.co/tienda-virtual-del-estado-colombiano/ordenes-compra/86371" TargetMode="External"/><Relationship Id="rId9" Type="http://schemas.openxmlformats.org/officeDocument/2006/relationships/hyperlink" Target="https://www.colombiacompra.gov.co/tienda-virtual-del-estado-colombiano/ordenes-compra/93897" TargetMode="External"/><Relationship Id="rId14" Type="http://schemas.openxmlformats.org/officeDocument/2006/relationships/hyperlink" Target="https://colombiacompra.gov.co/tienda-virtual-del-estado-colombiano/ordenes-compra/87906" TargetMode="External"/><Relationship Id="rId22" Type="http://schemas.openxmlformats.org/officeDocument/2006/relationships/hyperlink" Target="https://colombiacompra.gov.co/tienda-virtual-del-estado-colombiano/ordenes-compra/91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7075C-38FB-4862-9DAF-A6034B2E68FE}">
  <dimension ref="A1:SB216"/>
  <sheetViews>
    <sheetView tabSelected="1" topLeftCell="D36" zoomScale="55" zoomScaleNormal="55" workbookViewId="0">
      <selection activeCell="F43" sqref="F43"/>
    </sheetView>
  </sheetViews>
  <sheetFormatPr baseColWidth="10" defaultColWidth="11.42578125" defaultRowHeight="15" x14ac:dyDescent="0.25"/>
  <cols>
    <col min="1" max="1" width="30.85546875" style="110" customWidth="1"/>
    <col min="2" max="2" width="35.42578125" style="110" customWidth="1"/>
    <col min="3" max="3" width="45.7109375" style="115" customWidth="1"/>
    <col min="4" max="4" width="107.140625" style="116" bestFit="1" customWidth="1"/>
    <col min="5" max="5" width="40.42578125" style="116" customWidth="1"/>
    <col min="6" max="6" width="75.5703125" style="114" customWidth="1"/>
    <col min="7" max="7" width="25" style="114" bestFit="1" customWidth="1"/>
    <col min="8" max="8" width="76.85546875" style="114" customWidth="1"/>
    <col min="9" max="9" width="21.5703125" style="114" customWidth="1"/>
    <col min="10" max="10" width="18.5703125" style="114" customWidth="1"/>
    <col min="11" max="11" width="21.85546875" style="114" customWidth="1"/>
    <col min="12" max="12" width="40.140625" style="114" bestFit="1" customWidth="1"/>
    <col min="13" max="13" width="40.140625" style="117" customWidth="1"/>
    <col min="14" max="15" width="40.140625" style="114" customWidth="1"/>
    <col min="16" max="16" width="43.5703125" style="118" customWidth="1"/>
    <col min="17" max="17" width="35.28515625" style="23" customWidth="1"/>
    <col min="18" max="16384" width="11.42578125" style="23"/>
  </cols>
  <sheetData>
    <row r="1" spans="1:496" ht="32.25" customHeight="1" x14ac:dyDescent="0.25">
      <c r="A1" s="18"/>
      <c r="B1" s="19"/>
      <c r="C1" s="20"/>
      <c r="D1" s="143" t="s">
        <v>0</v>
      </c>
      <c r="E1" s="144"/>
      <c r="F1" s="21"/>
      <c r="G1" s="22"/>
      <c r="H1" s="22"/>
      <c r="I1" s="22"/>
      <c r="J1" s="22"/>
      <c r="K1" s="22"/>
      <c r="L1" s="144"/>
      <c r="M1" s="144"/>
      <c r="N1" s="144"/>
      <c r="O1" s="144"/>
      <c r="P1" s="144"/>
      <c r="Q1" s="144"/>
    </row>
    <row r="2" spans="1:496" ht="25.5" customHeight="1" x14ac:dyDescent="0.25">
      <c r="A2" s="18"/>
      <c r="B2" s="19"/>
      <c r="C2" s="20"/>
      <c r="D2" s="144"/>
      <c r="E2" s="144"/>
      <c r="F2" s="24"/>
      <c r="G2" s="22"/>
      <c r="H2" s="22"/>
      <c r="I2" s="22"/>
      <c r="J2" s="22"/>
      <c r="K2" s="22"/>
      <c r="L2" s="144"/>
      <c r="M2" s="144"/>
      <c r="N2" s="144"/>
      <c r="O2" s="144"/>
      <c r="P2" s="144"/>
      <c r="Q2" s="144"/>
    </row>
    <row r="3" spans="1:496" ht="36.75" customHeight="1" x14ac:dyDescent="0.25">
      <c r="A3" s="18"/>
      <c r="B3" s="19"/>
      <c r="C3" s="20"/>
      <c r="D3" s="144"/>
      <c r="E3" s="144"/>
      <c r="F3" s="22"/>
      <c r="G3" s="22"/>
      <c r="H3" s="22"/>
      <c r="I3" s="22"/>
      <c r="J3" s="22"/>
      <c r="K3" s="22"/>
      <c r="L3" s="144"/>
      <c r="M3" s="144"/>
      <c r="N3" s="144"/>
      <c r="O3" s="144"/>
      <c r="P3" s="144"/>
      <c r="Q3" s="144"/>
    </row>
    <row r="4" spans="1:496" s="31" customFormat="1" ht="75" customHeight="1" thickBot="1" x14ac:dyDescent="0.3">
      <c r="A4" s="25" t="s">
        <v>1</v>
      </c>
      <c r="B4" s="25" t="s">
        <v>2</v>
      </c>
      <c r="C4" s="25" t="s">
        <v>3</v>
      </c>
      <c r="D4" s="26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5" t="s">
        <v>11</v>
      </c>
      <c r="L4" s="25" t="s">
        <v>12</v>
      </c>
      <c r="M4" s="27" t="s">
        <v>13</v>
      </c>
      <c r="N4" s="25" t="s">
        <v>14</v>
      </c>
      <c r="O4" s="25" t="s">
        <v>15</v>
      </c>
      <c r="P4" s="25" t="s">
        <v>16</v>
      </c>
      <c r="Q4" s="28" t="s">
        <v>17</v>
      </c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30"/>
      <c r="SB4" s="30"/>
    </row>
    <row r="5" spans="1:496" ht="112.5" customHeight="1" thickTop="1" x14ac:dyDescent="0.25">
      <c r="A5" s="32" t="s">
        <v>18</v>
      </c>
      <c r="B5" s="32" t="s">
        <v>19</v>
      </c>
      <c r="C5" s="2" t="s">
        <v>20</v>
      </c>
      <c r="D5" s="2" t="s">
        <v>21</v>
      </c>
      <c r="E5" s="2" t="s">
        <v>22</v>
      </c>
      <c r="F5" s="6">
        <v>257040000</v>
      </c>
      <c r="G5" s="2" t="s">
        <v>23</v>
      </c>
      <c r="H5" s="6">
        <v>257040000</v>
      </c>
      <c r="I5" s="1">
        <v>44578</v>
      </c>
      <c r="J5" s="1">
        <v>44579</v>
      </c>
      <c r="K5" s="1">
        <v>44926</v>
      </c>
      <c r="L5" s="2" t="s">
        <v>23</v>
      </c>
      <c r="M5" s="33" t="s">
        <v>487</v>
      </c>
      <c r="N5" s="6">
        <v>244902000</v>
      </c>
      <c r="O5" s="6">
        <v>12138000</v>
      </c>
      <c r="P5" s="2" t="s">
        <v>24</v>
      </c>
      <c r="Q5" s="34" t="s">
        <v>25</v>
      </c>
    </row>
    <row r="6" spans="1:496" ht="69.75" customHeight="1" x14ac:dyDescent="0.25">
      <c r="A6" s="32" t="s">
        <v>26</v>
      </c>
      <c r="B6" s="32" t="s">
        <v>27</v>
      </c>
      <c r="C6" s="2" t="s">
        <v>28</v>
      </c>
      <c r="D6" s="2" t="s">
        <v>29</v>
      </c>
      <c r="E6" s="2" t="s">
        <v>22</v>
      </c>
      <c r="F6" s="6">
        <v>257040000</v>
      </c>
      <c r="G6" s="2" t="s">
        <v>23</v>
      </c>
      <c r="H6" s="6">
        <v>257040000</v>
      </c>
      <c r="I6" s="1">
        <v>44578</v>
      </c>
      <c r="J6" s="1">
        <v>44579</v>
      </c>
      <c r="K6" s="1">
        <v>44926</v>
      </c>
      <c r="L6" s="2" t="s">
        <v>23</v>
      </c>
      <c r="M6" s="33" t="s">
        <v>487</v>
      </c>
      <c r="N6" s="6">
        <v>244902000</v>
      </c>
      <c r="O6" s="6">
        <v>12138000</v>
      </c>
      <c r="P6" s="2" t="s">
        <v>30</v>
      </c>
      <c r="Q6" s="34" t="s">
        <v>31</v>
      </c>
    </row>
    <row r="7" spans="1:496" ht="60" x14ac:dyDescent="0.25">
      <c r="A7" s="32" t="s">
        <v>32</v>
      </c>
      <c r="B7" s="32" t="s">
        <v>33</v>
      </c>
      <c r="C7" s="2" t="s">
        <v>34</v>
      </c>
      <c r="D7" s="2" t="s">
        <v>35</v>
      </c>
      <c r="E7" s="2" t="s">
        <v>22</v>
      </c>
      <c r="F7" s="6">
        <v>214200000</v>
      </c>
      <c r="G7" s="2" t="s">
        <v>23</v>
      </c>
      <c r="H7" s="6">
        <v>214200000</v>
      </c>
      <c r="I7" s="1">
        <v>44578</v>
      </c>
      <c r="J7" s="1">
        <v>44579</v>
      </c>
      <c r="K7" s="1">
        <v>44926</v>
      </c>
      <c r="L7" s="2" t="s">
        <v>23</v>
      </c>
      <c r="M7" s="33" t="s">
        <v>487</v>
      </c>
      <c r="N7" s="6">
        <v>204085000</v>
      </c>
      <c r="O7" s="6">
        <v>10115000</v>
      </c>
      <c r="P7" s="2" t="s">
        <v>30</v>
      </c>
      <c r="Q7" s="34" t="s">
        <v>36</v>
      </c>
    </row>
    <row r="8" spans="1:496" ht="71.25" customHeight="1" x14ac:dyDescent="0.25">
      <c r="A8" s="32" t="s">
        <v>37</v>
      </c>
      <c r="B8" s="32" t="s">
        <v>38</v>
      </c>
      <c r="C8" s="2" t="s">
        <v>39</v>
      </c>
      <c r="D8" s="2" t="s">
        <v>40</v>
      </c>
      <c r="E8" s="2" t="s">
        <v>22</v>
      </c>
      <c r="F8" s="6">
        <v>214200000</v>
      </c>
      <c r="G8" s="2" t="s">
        <v>23</v>
      </c>
      <c r="H8" s="6">
        <v>214200000</v>
      </c>
      <c r="I8" s="1">
        <v>44578</v>
      </c>
      <c r="J8" s="1">
        <v>44579</v>
      </c>
      <c r="K8" s="1">
        <v>44926</v>
      </c>
      <c r="L8" s="2" t="s">
        <v>23</v>
      </c>
      <c r="M8" s="33" t="s">
        <v>487</v>
      </c>
      <c r="N8" s="6">
        <v>204085000</v>
      </c>
      <c r="O8" s="6">
        <v>10115000</v>
      </c>
      <c r="P8" s="2" t="s">
        <v>30</v>
      </c>
      <c r="Q8" s="34" t="s">
        <v>41</v>
      </c>
    </row>
    <row r="9" spans="1:496" ht="84.75" customHeight="1" x14ac:dyDescent="0.25">
      <c r="A9" s="32" t="s">
        <v>42</v>
      </c>
      <c r="B9" s="32" t="s">
        <v>43</v>
      </c>
      <c r="C9" s="2" t="s">
        <v>44</v>
      </c>
      <c r="D9" s="2" t="s">
        <v>45</v>
      </c>
      <c r="E9" s="2" t="s">
        <v>22</v>
      </c>
      <c r="F9" s="6">
        <v>78166667</v>
      </c>
      <c r="G9" s="2" t="s">
        <v>23</v>
      </c>
      <c r="H9" s="6">
        <v>78166667</v>
      </c>
      <c r="I9" s="1">
        <v>44588</v>
      </c>
      <c r="J9" s="1">
        <v>44589</v>
      </c>
      <c r="K9" s="1">
        <v>44926</v>
      </c>
      <c r="L9" s="2" t="s">
        <v>23</v>
      </c>
      <c r="M9" s="33">
        <v>1</v>
      </c>
      <c r="N9" s="6">
        <v>78166667</v>
      </c>
      <c r="O9" s="15">
        <v>0</v>
      </c>
      <c r="P9" s="2" t="s">
        <v>46</v>
      </c>
      <c r="Q9" s="34" t="s">
        <v>47</v>
      </c>
    </row>
    <row r="10" spans="1:496" ht="69" customHeight="1" x14ac:dyDescent="0.25">
      <c r="A10" s="32" t="s">
        <v>48</v>
      </c>
      <c r="B10" s="32" t="s">
        <v>49</v>
      </c>
      <c r="C10" s="2" t="s">
        <v>50</v>
      </c>
      <c r="D10" s="35" t="s">
        <v>51</v>
      </c>
      <c r="E10" s="2" t="s">
        <v>22</v>
      </c>
      <c r="F10" s="6">
        <v>105000000</v>
      </c>
      <c r="G10" s="6">
        <v>52500000</v>
      </c>
      <c r="H10" s="6">
        <f>F10+G10</f>
        <v>157500000</v>
      </c>
      <c r="I10" s="1">
        <v>44588</v>
      </c>
      <c r="J10" s="1">
        <v>44589</v>
      </c>
      <c r="K10" s="1">
        <v>44801</v>
      </c>
      <c r="L10" s="1" t="s">
        <v>52</v>
      </c>
      <c r="M10" s="33">
        <v>1</v>
      </c>
      <c r="N10" s="3">
        <v>157500000</v>
      </c>
      <c r="O10" s="15">
        <v>0</v>
      </c>
      <c r="P10" s="2" t="s">
        <v>53</v>
      </c>
      <c r="Q10" s="34" t="s">
        <v>54</v>
      </c>
    </row>
    <row r="11" spans="1:496" ht="88.5" customHeight="1" x14ac:dyDescent="0.25">
      <c r="A11" s="32" t="s">
        <v>55</v>
      </c>
      <c r="B11" s="32" t="s">
        <v>56</v>
      </c>
      <c r="C11" s="32" t="s">
        <v>57</v>
      </c>
      <c r="D11" s="32" t="s">
        <v>58</v>
      </c>
      <c r="E11" s="32" t="s">
        <v>22</v>
      </c>
      <c r="F11" s="36">
        <v>88000000</v>
      </c>
      <c r="G11" s="36" t="s">
        <v>59</v>
      </c>
      <c r="H11" s="36">
        <f>F11-44533333.34</f>
        <v>43466666.659999996</v>
      </c>
      <c r="I11" s="37">
        <v>44589</v>
      </c>
      <c r="J11" s="37">
        <v>44589</v>
      </c>
      <c r="K11" s="37">
        <v>44923</v>
      </c>
      <c r="L11" s="32" t="s">
        <v>60</v>
      </c>
      <c r="M11" s="38" t="s">
        <v>488</v>
      </c>
      <c r="N11" s="36">
        <v>48000000</v>
      </c>
      <c r="O11" s="39">
        <v>40000000</v>
      </c>
      <c r="P11" s="32" t="s">
        <v>53</v>
      </c>
      <c r="Q11" s="40" t="s">
        <v>61</v>
      </c>
    </row>
    <row r="12" spans="1:496" ht="62.25" customHeight="1" x14ac:dyDescent="0.25">
      <c r="A12" s="32" t="s">
        <v>62</v>
      </c>
      <c r="B12" s="32" t="s">
        <v>63</v>
      </c>
      <c r="C12" s="2" t="s">
        <v>64</v>
      </c>
      <c r="D12" s="2" t="s">
        <v>65</v>
      </c>
      <c r="E12" s="2" t="s">
        <v>22</v>
      </c>
      <c r="F12" s="6">
        <v>167000000</v>
      </c>
      <c r="G12" s="2" t="s">
        <v>23</v>
      </c>
      <c r="H12" s="6">
        <v>167000000</v>
      </c>
      <c r="I12" s="1">
        <v>44589</v>
      </c>
      <c r="J12" s="1">
        <v>44589</v>
      </c>
      <c r="K12" s="1">
        <v>44926</v>
      </c>
      <c r="L12" s="2" t="s">
        <v>23</v>
      </c>
      <c r="M12" s="33" t="s">
        <v>489</v>
      </c>
      <c r="N12" s="6">
        <v>166500000</v>
      </c>
      <c r="O12" s="6">
        <v>500000</v>
      </c>
      <c r="P12" s="2" t="s">
        <v>30</v>
      </c>
      <c r="Q12" s="34" t="s">
        <v>66</v>
      </c>
    </row>
    <row r="13" spans="1:496" ht="105.75" customHeight="1" x14ac:dyDescent="0.25">
      <c r="A13" s="32" t="s">
        <v>67</v>
      </c>
      <c r="B13" s="32" t="s">
        <v>68</v>
      </c>
      <c r="C13" s="2" t="s">
        <v>69</v>
      </c>
      <c r="D13" s="35" t="s">
        <v>70</v>
      </c>
      <c r="E13" s="2" t="s">
        <v>22</v>
      </c>
      <c r="F13" s="6">
        <v>88800000</v>
      </c>
      <c r="G13" s="2" t="s">
        <v>23</v>
      </c>
      <c r="H13" s="6">
        <v>88800000</v>
      </c>
      <c r="I13" s="1">
        <v>44589</v>
      </c>
      <c r="J13" s="1">
        <v>44589</v>
      </c>
      <c r="K13" s="1">
        <v>44926</v>
      </c>
      <c r="L13" s="2" t="s">
        <v>23</v>
      </c>
      <c r="M13" s="33">
        <v>1</v>
      </c>
      <c r="N13" s="6">
        <v>88800000</v>
      </c>
      <c r="O13" s="15">
        <v>0</v>
      </c>
      <c r="P13" s="2" t="s">
        <v>30</v>
      </c>
      <c r="Q13" s="34" t="s">
        <v>71</v>
      </c>
    </row>
    <row r="14" spans="1:496" ht="91.5" customHeight="1" x14ac:dyDescent="0.25">
      <c r="A14" s="32" t="s">
        <v>72</v>
      </c>
      <c r="B14" s="32" t="s">
        <v>73</v>
      </c>
      <c r="C14" s="2" t="s">
        <v>74</v>
      </c>
      <c r="D14" s="2" t="s">
        <v>75</v>
      </c>
      <c r="E14" s="2" t="s">
        <v>76</v>
      </c>
      <c r="F14" s="6">
        <v>10000000</v>
      </c>
      <c r="G14" s="4" t="s">
        <v>23</v>
      </c>
      <c r="H14" s="6">
        <v>10000000</v>
      </c>
      <c r="I14" s="1">
        <v>44750</v>
      </c>
      <c r="J14" s="1">
        <v>44750</v>
      </c>
      <c r="K14" s="1">
        <v>44926</v>
      </c>
      <c r="L14" s="2" t="s">
        <v>23</v>
      </c>
      <c r="M14" s="33" t="s">
        <v>77</v>
      </c>
      <c r="N14" s="6">
        <v>2620800</v>
      </c>
      <c r="O14" s="15">
        <v>7379200</v>
      </c>
      <c r="P14" s="2" t="s">
        <v>78</v>
      </c>
      <c r="Q14" s="34" t="s">
        <v>79</v>
      </c>
    </row>
    <row r="15" spans="1:496" ht="114.75" customHeight="1" x14ac:dyDescent="0.25">
      <c r="A15" s="32" t="s">
        <v>80</v>
      </c>
      <c r="B15" s="32" t="s">
        <v>81</v>
      </c>
      <c r="C15" s="2" t="s">
        <v>82</v>
      </c>
      <c r="D15" s="2" t="s">
        <v>83</v>
      </c>
      <c r="E15" s="2" t="s">
        <v>76</v>
      </c>
      <c r="F15" s="6">
        <v>600000000</v>
      </c>
      <c r="G15" s="4" t="s">
        <v>23</v>
      </c>
      <c r="H15" s="6">
        <v>600000000</v>
      </c>
      <c r="I15" s="1">
        <v>44770</v>
      </c>
      <c r="J15" s="1">
        <v>44771</v>
      </c>
      <c r="K15" s="1">
        <v>44895</v>
      </c>
      <c r="L15" s="2" t="s">
        <v>23</v>
      </c>
      <c r="M15" s="33">
        <v>1</v>
      </c>
      <c r="N15" s="6">
        <v>600000000</v>
      </c>
      <c r="O15" s="15">
        <v>0</v>
      </c>
      <c r="P15" s="2" t="s">
        <v>46</v>
      </c>
      <c r="Q15" s="34" t="s">
        <v>84</v>
      </c>
    </row>
    <row r="16" spans="1:496" ht="148.5" x14ac:dyDescent="0.25">
      <c r="A16" s="32"/>
      <c r="B16" s="32" t="s">
        <v>85</v>
      </c>
      <c r="C16" s="2" t="s">
        <v>86</v>
      </c>
      <c r="D16" s="2" t="s">
        <v>87</v>
      </c>
      <c r="E16" s="2" t="s">
        <v>23</v>
      </c>
      <c r="F16" s="6" t="s">
        <v>88</v>
      </c>
      <c r="G16" s="4" t="s">
        <v>23</v>
      </c>
      <c r="H16" s="6" t="s">
        <v>88</v>
      </c>
      <c r="I16" s="1">
        <v>44838</v>
      </c>
      <c r="J16" s="1">
        <v>44838</v>
      </c>
      <c r="K16" s="1" t="s">
        <v>89</v>
      </c>
      <c r="L16" s="2" t="s">
        <v>23</v>
      </c>
      <c r="M16" s="33"/>
      <c r="N16" s="2"/>
      <c r="O16" s="2"/>
      <c r="P16" s="2"/>
      <c r="Q16" s="41"/>
    </row>
    <row r="17" spans="1:202" ht="94.5" customHeight="1" x14ac:dyDescent="0.25">
      <c r="A17" s="32" t="s">
        <v>90</v>
      </c>
      <c r="B17" s="32" t="s">
        <v>91</v>
      </c>
      <c r="C17" s="2" t="s">
        <v>92</v>
      </c>
      <c r="D17" s="2" t="s">
        <v>93</v>
      </c>
      <c r="E17" s="2" t="s">
        <v>76</v>
      </c>
      <c r="F17" s="6">
        <v>272557256</v>
      </c>
      <c r="G17" s="4" t="s">
        <v>23</v>
      </c>
      <c r="H17" s="6">
        <v>272557256</v>
      </c>
      <c r="I17" s="1">
        <v>44895</v>
      </c>
      <c r="J17" s="1">
        <v>44916</v>
      </c>
      <c r="K17" s="1">
        <v>44921</v>
      </c>
      <c r="L17" s="2" t="s">
        <v>23</v>
      </c>
      <c r="M17" s="33">
        <v>1</v>
      </c>
      <c r="N17" s="6">
        <v>272557256</v>
      </c>
      <c r="O17" s="15">
        <v>0</v>
      </c>
      <c r="P17" s="15" t="s">
        <v>94</v>
      </c>
      <c r="Q17" s="42" t="s">
        <v>95</v>
      </c>
    </row>
    <row r="18" spans="1:202" ht="66" x14ac:dyDescent="0.25">
      <c r="A18" s="32" t="s">
        <v>96</v>
      </c>
      <c r="B18" s="32" t="s">
        <v>97</v>
      </c>
      <c r="C18" s="2" t="s">
        <v>98</v>
      </c>
      <c r="D18" s="2" t="s">
        <v>99</v>
      </c>
      <c r="E18" s="2" t="s">
        <v>23</v>
      </c>
      <c r="F18" s="6"/>
      <c r="G18" s="4" t="s">
        <v>23</v>
      </c>
      <c r="H18" s="6"/>
      <c r="I18" s="43">
        <v>44908</v>
      </c>
      <c r="J18" s="43">
        <v>44908</v>
      </c>
      <c r="K18" s="1">
        <v>46369</v>
      </c>
      <c r="L18" s="2" t="s">
        <v>23</v>
      </c>
      <c r="M18" s="33"/>
      <c r="N18" s="2"/>
      <c r="O18" s="2"/>
      <c r="P18" s="2"/>
      <c r="Q18" s="42"/>
    </row>
    <row r="19" spans="1:202" ht="99" customHeight="1" x14ac:dyDescent="0.25">
      <c r="A19" s="32" t="s">
        <v>100</v>
      </c>
      <c r="B19" s="32" t="s">
        <v>101</v>
      </c>
      <c r="C19" s="2" t="s">
        <v>102</v>
      </c>
      <c r="D19" s="2" t="s">
        <v>103</v>
      </c>
      <c r="E19" s="2" t="s">
        <v>76</v>
      </c>
      <c r="F19" s="6">
        <v>6550000000</v>
      </c>
      <c r="G19" s="4" t="s">
        <v>23</v>
      </c>
      <c r="H19" s="6">
        <v>6550000000</v>
      </c>
      <c r="I19" s="43">
        <v>44895</v>
      </c>
      <c r="J19" s="43">
        <v>44895</v>
      </c>
      <c r="K19" s="1">
        <v>46234</v>
      </c>
      <c r="L19" s="2" t="s">
        <v>23</v>
      </c>
      <c r="M19" s="33" t="s">
        <v>104</v>
      </c>
      <c r="N19" s="6">
        <v>96454592</v>
      </c>
      <c r="O19" s="6">
        <v>6453545408</v>
      </c>
      <c r="P19" s="2" t="s">
        <v>46</v>
      </c>
      <c r="Q19" s="42" t="s">
        <v>105</v>
      </c>
    </row>
    <row r="20" spans="1:202" ht="99" customHeight="1" x14ac:dyDescent="0.25">
      <c r="A20" s="32" t="s">
        <v>106</v>
      </c>
      <c r="B20" s="32" t="s">
        <v>107</v>
      </c>
      <c r="C20" s="2" t="s">
        <v>108</v>
      </c>
      <c r="D20" s="2" t="s">
        <v>109</v>
      </c>
      <c r="E20" s="2" t="s">
        <v>76</v>
      </c>
      <c r="F20" s="6">
        <v>3608000000</v>
      </c>
      <c r="G20" s="4" t="s">
        <v>23</v>
      </c>
      <c r="H20" s="6">
        <v>3608000000</v>
      </c>
      <c r="I20" s="43">
        <v>44911</v>
      </c>
      <c r="J20" s="43">
        <v>44915</v>
      </c>
      <c r="K20" s="1">
        <v>46234</v>
      </c>
      <c r="L20" s="2" t="s">
        <v>23</v>
      </c>
      <c r="M20" s="33" t="s">
        <v>490</v>
      </c>
      <c r="N20" s="6">
        <v>0</v>
      </c>
      <c r="O20" s="6">
        <v>3608000000</v>
      </c>
      <c r="P20" s="2" t="s">
        <v>110</v>
      </c>
      <c r="Q20" s="42" t="s">
        <v>111</v>
      </c>
    </row>
    <row r="21" spans="1:202" ht="84" customHeight="1" x14ac:dyDescent="0.25">
      <c r="A21" s="32" t="s">
        <v>112</v>
      </c>
      <c r="B21" s="32" t="s">
        <v>113</v>
      </c>
      <c r="C21" s="2" t="s">
        <v>114</v>
      </c>
      <c r="D21" s="2" t="s">
        <v>115</v>
      </c>
      <c r="E21" s="2" t="s">
        <v>76</v>
      </c>
      <c r="F21" s="6">
        <v>5000000</v>
      </c>
      <c r="G21" s="4" t="s">
        <v>23</v>
      </c>
      <c r="H21" s="6">
        <v>5000000</v>
      </c>
      <c r="I21" s="43">
        <v>44896</v>
      </c>
      <c r="J21" s="43">
        <v>44896</v>
      </c>
      <c r="K21" s="1">
        <v>44926</v>
      </c>
      <c r="L21" s="2" t="s">
        <v>23</v>
      </c>
      <c r="M21" s="33">
        <v>0</v>
      </c>
      <c r="N21" s="2">
        <v>0</v>
      </c>
      <c r="O21" s="6">
        <v>5000000</v>
      </c>
      <c r="P21" s="2" t="s">
        <v>78</v>
      </c>
      <c r="Q21" s="42" t="s">
        <v>116</v>
      </c>
    </row>
    <row r="22" spans="1:202" ht="5.25" customHeight="1" x14ac:dyDescent="0.25">
      <c r="A22" s="2"/>
      <c r="B22" s="2"/>
      <c r="C22" s="2"/>
      <c r="D22" s="2"/>
      <c r="E22" s="2"/>
      <c r="F22" s="6"/>
      <c r="G22" s="2"/>
      <c r="H22" s="2"/>
      <c r="I22" s="1"/>
      <c r="J22" s="1"/>
      <c r="K22" s="1"/>
      <c r="L22" s="2"/>
      <c r="M22" s="33"/>
      <c r="N22" s="2"/>
      <c r="O22" s="2"/>
      <c r="P22" s="2"/>
      <c r="Q22" s="44"/>
    </row>
    <row r="23" spans="1:202" ht="87" customHeight="1" x14ac:dyDescent="0.25">
      <c r="A23" s="45" t="s">
        <v>117</v>
      </c>
      <c r="B23" s="45" t="s">
        <v>118</v>
      </c>
      <c r="C23" s="4" t="s">
        <v>119</v>
      </c>
      <c r="D23" s="4" t="s">
        <v>120</v>
      </c>
      <c r="E23" s="4" t="s">
        <v>121</v>
      </c>
      <c r="F23" s="15">
        <v>100000000</v>
      </c>
      <c r="G23" s="4" t="s">
        <v>23</v>
      </c>
      <c r="H23" s="15">
        <v>100000000</v>
      </c>
      <c r="I23" s="46">
        <v>44649</v>
      </c>
      <c r="J23" s="46">
        <v>44655</v>
      </c>
      <c r="K23" s="46">
        <v>44895</v>
      </c>
      <c r="L23" s="4" t="s">
        <v>122</v>
      </c>
      <c r="M23" s="47" t="s">
        <v>491</v>
      </c>
      <c r="N23" s="15">
        <v>100000000</v>
      </c>
      <c r="O23" s="15">
        <v>33424409.850000001</v>
      </c>
      <c r="P23" s="4" t="s">
        <v>123</v>
      </c>
      <c r="Q23" s="41" t="s">
        <v>124</v>
      </c>
    </row>
    <row r="24" spans="1:202" s="52" customFormat="1" ht="177.75" customHeight="1" x14ac:dyDescent="0.25">
      <c r="A24" s="48" t="s">
        <v>125</v>
      </c>
      <c r="B24" s="49" t="s">
        <v>126</v>
      </c>
      <c r="C24" s="50" t="s">
        <v>127</v>
      </c>
      <c r="D24" s="2" t="s">
        <v>128</v>
      </c>
      <c r="E24" s="2" t="s">
        <v>129</v>
      </c>
      <c r="F24" s="2" t="s">
        <v>130</v>
      </c>
      <c r="G24" s="2" t="s">
        <v>23</v>
      </c>
      <c r="H24" s="2" t="s">
        <v>130</v>
      </c>
      <c r="I24" s="1">
        <v>44904</v>
      </c>
      <c r="J24" s="1">
        <v>44904</v>
      </c>
      <c r="K24" s="2" t="s">
        <v>131</v>
      </c>
      <c r="L24" s="4" t="s">
        <v>23</v>
      </c>
      <c r="M24" s="47" t="s">
        <v>492</v>
      </c>
      <c r="N24" s="15">
        <v>1623812</v>
      </c>
      <c r="O24" s="2" t="s">
        <v>130</v>
      </c>
      <c r="P24" s="2" t="s">
        <v>132</v>
      </c>
      <c r="Q24" s="41" t="s">
        <v>133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51"/>
    </row>
    <row r="25" spans="1:202" ht="54.75" customHeight="1" x14ac:dyDescent="0.25">
      <c r="A25" s="48" t="s">
        <v>134</v>
      </c>
      <c r="B25" s="145" t="s">
        <v>135</v>
      </c>
      <c r="C25" s="145"/>
      <c r="D25" s="53" t="s">
        <v>136</v>
      </c>
      <c r="E25" s="54" t="s">
        <v>137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7"/>
    </row>
    <row r="26" spans="1:202" ht="9" customHeigh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5"/>
      <c r="O26" s="55"/>
      <c r="P26" s="55"/>
      <c r="Q26" s="57"/>
    </row>
    <row r="27" spans="1:202" ht="75" customHeight="1" x14ac:dyDescent="0.25">
      <c r="A27" s="58" t="s">
        <v>138</v>
      </c>
      <c r="B27" s="58" t="s">
        <v>139</v>
      </c>
      <c r="C27" s="2" t="s">
        <v>140</v>
      </c>
      <c r="D27" s="2" t="s">
        <v>141</v>
      </c>
      <c r="E27" s="2" t="s">
        <v>142</v>
      </c>
      <c r="F27" s="6">
        <v>25000000</v>
      </c>
      <c r="G27" s="2" t="s">
        <v>143</v>
      </c>
      <c r="H27" s="6">
        <v>29000000</v>
      </c>
      <c r="I27" s="1">
        <v>44574</v>
      </c>
      <c r="J27" s="1">
        <v>44574</v>
      </c>
      <c r="K27" s="1">
        <v>44922</v>
      </c>
      <c r="L27" s="2" t="s">
        <v>23</v>
      </c>
      <c r="M27" s="33" t="s">
        <v>493</v>
      </c>
      <c r="N27" s="6">
        <v>27171674.280000001</v>
      </c>
      <c r="O27" s="6">
        <v>1828325.72</v>
      </c>
      <c r="P27" s="2" t="s">
        <v>144</v>
      </c>
      <c r="Q27" s="34" t="s">
        <v>145</v>
      </c>
    </row>
    <row r="28" spans="1:202" ht="42" customHeight="1" x14ac:dyDescent="0.25">
      <c r="A28" s="58" t="s">
        <v>146</v>
      </c>
      <c r="B28" s="58" t="s">
        <v>147</v>
      </c>
      <c r="C28" s="2" t="s">
        <v>148</v>
      </c>
      <c r="D28" s="2" t="s">
        <v>149</v>
      </c>
      <c r="E28" s="2" t="s">
        <v>76</v>
      </c>
      <c r="F28" s="59" t="s">
        <v>494</v>
      </c>
      <c r="G28" s="2" t="s">
        <v>23</v>
      </c>
      <c r="H28" s="59" t="s">
        <v>494</v>
      </c>
      <c r="I28" s="1">
        <v>44634</v>
      </c>
      <c r="J28" s="1">
        <v>44650</v>
      </c>
      <c r="K28" s="1">
        <v>44727</v>
      </c>
      <c r="L28" s="2" t="s">
        <v>23</v>
      </c>
      <c r="M28" s="5">
        <v>1</v>
      </c>
      <c r="N28" s="6">
        <v>1929727.8</v>
      </c>
      <c r="O28" s="6">
        <v>0</v>
      </c>
      <c r="P28" s="2" t="s">
        <v>150</v>
      </c>
      <c r="Q28" s="34" t="s">
        <v>151</v>
      </c>
    </row>
    <row r="29" spans="1:202" ht="64.5" customHeight="1" x14ac:dyDescent="0.25">
      <c r="A29" s="58" t="s">
        <v>152</v>
      </c>
      <c r="B29" s="58" t="s">
        <v>153</v>
      </c>
      <c r="C29" s="2" t="s">
        <v>154</v>
      </c>
      <c r="D29" s="2" t="s">
        <v>155</v>
      </c>
      <c r="E29" s="2" t="s">
        <v>142</v>
      </c>
      <c r="F29" s="6">
        <v>6441265</v>
      </c>
      <c r="G29" s="2" t="s">
        <v>23</v>
      </c>
      <c r="H29" s="6">
        <v>6441265</v>
      </c>
      <c r="I29" s="1">
        <v>44691</v>
      </c>
      <c r="J29" s="1">
        <v>44691</v>
      </c>
      <c r="K29" s="1">
        <v>44722</v>
      </c>
      <c r="L29" s="2" t="s">
        <v>23</v>
      </c>
      <c r="M29" s="5">
        <v>1</v>
      </c>
      <c r="N29" s="6">
        <v>6441265</v>
      </c>
      <c r="O29" s="6">
        <v>0</v>
      </c>
      <c r="P29" s="2" t="s">
        <v>132</v>
      </c>
      <c r="Q29" s="34" t="s">
        <v>156</v>
      </c>
    </row>
    <row r="30" spans="1:202" ht="68.25" customHeight="1" x14ac:dyDescent="0.25">
      <c r="A30" s="140" t="s">
        <v>157</v>
      </c>
      <c r="B30" s="58" t="s">
        <v>158</v>
      </c>
      <c r="C30" s="2" t="s">
        <v>159</v>
      </c>
      <c r="D30" s="2" t="s">
        <v>160</v>
      </c>
      <c r="E30" s="2" t="s">
        <v>142</v>
      </c>
      <c r="F30" s="6">
        <v>4995864.25</v>
      </c>
      <c r="G30" s="2" t="s">
        <v>161</v>
      </c>
      <c r="H30" s="6">
        <f>F30-1265618.94</f>
        <v>3730245.31</v>
      </c>
      <c r="I30" s="1">
        <v>44656</v>
      </c>
      <c r="J30" s="1">
        <v>44663</v>
      </c>
      <c r="K30" s="1">
        <v>44925</v>
      </c>
      <c r="L30" s="2" t="s">
        <v>23</v>
      </c>
      <c r="M30" s="33" t="s">
        <v>495</v>
      </c>
      <c r="N30" s="6">
        <v>3730245.3</v>
      </c>
      <c r="O30" s="6">
        <v>1265618.95</v>
      </c>
      <c r="P30" s="2" t="s">
        <v>162</v>
      </c>
      <c r="Q30" s="34" t="s">
        <v>163</v>
      </c>
      <c r="S30" s="23" t="s">
        <v>164</v>
      </c>
    </row>
    <row r="31" spans="1:202" ht="77.25" customHeight="1" x14ac:dyDescent="0.25">
      <c r="A31" s="141"/>
      <c r="B31" s="58" t="s">
        <v>165</v>
      </c>
      <c r="C31" s="2" t="s">
        <v>166</v>
      </c>
      <c r="D31" s="2" t="s">
        <v>160</v>
      </c>
      <c r="E31" s="2" t="s">
        <v>142</v>
      </c>
      <c r="F31" s="6">
        <v>17485633.309999999</v>
      </c>
      <c r="G31" s="2" t="s">
        <v>167</v>
      </c>
      <c r="H31" s="6">
        <f>F31-4429693.76</f>
        <v>13055939.549999999</v>
      </c>
      <c r="I31" s="1">
        <v>44656</v>
      </c>
      <c r="J31" s="1">
        <v>44663</v>
      </c>
      <c r="K31" s="1">
        <v>44925</v>
      </c>
      <c r="L31" s="2" t="s">
        <v>23</v>
      </c>
      <c r="M31" s="33" t="s">
        <v>495</v>
      </c>
      <c r="N31" s="6">
        <v>13055939.550000001</v>
      </c>
      <c r="O31" s="6">
        <v>4429693.76</v>
      </c>
      <c r="P31" s="2" t="s">
        <v>162</v>
      </c>
      <c r="Q31" s="34" t="s">
        <v>168</v>
      </c>
    </row>
    <row r="32" spans="1:202" ht="78" customHeight="1" x14ac:dyDescent="0.25">
      <c r="A32" s="141"/>
      <c r="B32" s="58" t="s">
        <v>169</v>
      </c>
      <c r="C32" s="2" t="s">
        <v>170</v>
      </c>
      <c r="D32" s="2" t="s">
        <v>160</v>
      </c>
      <c r="E32" s="2" t="s">
        <v>142</v>
      </c>
      <c r="F32" s="6">
        <v>3999471</v>
      </c>
      <c r="G32" s="2" t="s">
        <v>171</v>
      </c>
      <c r="H32" s="6">
        <f>F32-313684</f>
        <v>3685787</v>
      </c>
      <c r="I32" s="1">
        <v>44656</v>
      </c>
      <c r="J32" s="1">
        <v>44662</v>
      </c>
      <c r="K32" s="1">
        <v>44925</v>
      </c>
      <c r="L32" s="2" t="s">
        <v>23</v>
      </c>
      <c r="M32" s="33" t="s">
        <v>172</v>
      </c>
      <c r="N32" s="6">
        <v>3685787</v>
      </c>
      <c r="O32" s="6">
        <v>313684</v>
      </c>
      <c r="P32" s="2" t="s">
        <v>162</v>
      </c>
      <c r="Q32" s="34" t="s">
        <v>173</v>
      </c>
    </row>
    <row r="33" spans="1:17" ht="66.75" customHeight="1" x14ac:dyDescent="0.25">
      <c r="A33" s="142"/>
      <c r="B33" s="58" t="s">
        <v>174</v>
      </c>
      <c r="C33" s="2" t="s">
        <v>175</v>
      </c>
      <c r="D33" s="2" t="s">
        <v>160</v>
      </c>
      <c r="E33" s="2" t="s">
        <v>142</v>
      </c>
      <c r="F33" s="6">
        <v>11597811.050000001</v>
      </c>
      <c r="G33" s="2" t="s">
        <v>176</v>
      </c>
      <c r="H33" s="6">
        <f>F33-909632.83</f>
        <v>10688178.220000001</v>
      </c>
      <c r="I33" s="1">
        <v>44656</v>
      </c>
      <c r="J33" s="1">
        <v>44663</v>
      </c>
      <c r="K33" s="1">
        <v>44925</v>
      </c>
      <c r="L33" s="2" t="s">
        <v>177</v>
      </c>
      <c r="M33" s="33" t="s">
        <v>496</v>
      </c>
      <c r="N33" s="6">
        <v>7049649.8600000003</v>
      </c>
      <c r="O33" s="6">
        <v>3638528.96</v>
      </c>
      <c r="P33" s="2" t="s">
        <v>162</v>
      </c>
      <c r="Q33" s="34" t="s">
        <v>178</v>
      </c>
    </row>
    <row r="34" spans="1:17" ht="69" customHeight="1" x14ac:dyDescent="0.25">
      <c r="A34" s="140" t="s">
        <v>179</v>
      </c>
      <c r="B34" s="58" t="s">
        <v>180</v>
      </c>
      <c r="C34" s="2" t="s">
        <v>181</v>
      </c>
      <c r="D34" s="2" t="s">
        <v>182</v>
      </c>
      <c r="E34" s="2" t="s">
        <v>76</v>
      </c>
      <c r="F34" s="6">
        <v>5000000</v>
      </c>
      <c r="G34" s="2" t="s">
        <v>183</v>
      </c>
      <c r="H34" s="6">
        <f>F34+2500000</f>
        <v>7500000</v>
      </c>
      <c r="I34" s="1">
        <v>44719</v>
      </c>
      <c r="J34" s="1">
        <v>44719</v>
      </c>
      <c r="K34" s="1">
        <v>44925</v>
      </c>
      <c r="L34" s="2" t="s">
        <v>23</v>
      </c>
      <c r="M34" s="33">
        <v>1</v>
      </c>
      <c r="N34" s="6">
        <v>6715393.6500000004</v>
      </c>
      <c r="O34" s="6">
        <v>0</v>
      </c>
      <c r="P34" s="2" t="s">
        <v>46</v>
      </c>
      <c r="Q34" s="34" t="s">
        <v>184</v>
      </c>
    </row>
    <row r="35" spans="1:17" ht="45" x14ac:dyDescent="0.25">
      <c r="A35" s="141"/>
      <c r="B35" s="58" t="s">
        <v>185</v>
      </c>
      <c r="C35" s="2" t="s">
        <v>181</v>
      </c>
      <c r="D35" s="2" t="s">
        <v>182</v>
      </c>
      <c r="E35" s="2" t="s">
        <v>76</v>
      </c>
      <c r="F35" s="6">
        <v>4000000</v>
      </c>
      <c r="G35" s="2" t="s">
        <v>23</v>
      </c>
      <c r="H35" s="6">
        <v>4000000</v>
      </c>
      <c r="I35" s="1">
        <v>44719</v>
      </c>
      <c r="J35" s="1">
        <v>44719</v>
      </c>
      <c r="K35" s="1">
        <v>44925</v>
      </c>
      <c r="L35" s="2" t="s">
        <v>23</v>
      </c>
      <c r="M35" s="33">
        <v>1</v>
      </c>
      <c r="N35" s="6">
        <v>3661535.66</v>
      </c>
      <c r="O35" s="6">
        <v>0</v>
      </c>
      <c r="P35" s="2" t="s">
        <v>46</v>
      </c>
      <c r="Q35" s="34" t="s">
        <v>186</v>
      </c>
    </row>
    <row r="36" spans="1:17" ht="45" x14ac:dyDescent="0.25">
      <c r="A36" s="141"/>
      <c r="B36" s="58" t="s">
        <v>187</v>
      </c>
      <c r="C36" s="2" t="s">
        <v>188</v>
      </c>
      <c r="D36" s="2" t="s">
        <v>182</v>
      </c>
      <c r="E36" s="2" t="s">
        <v>76</v>
      </c>
      <c r="F36" s="6">
        <v>4000000</v>
      </c>
      <c r="G36" s="2" t="s">
        <v>23</v>
      </c>
      <c r="H36" s="6">
        <v>4000000</v>
      </c>
      <c r="I36" s="1">
        <v>44719</v>
      </c>
      <c r="J36" s="1">
        <v>44719</v>
      </c>
      <c r="K36" s="1">
        <v>44925</v>
      </c>
      <c r="L36" s="2" t="s">
        <v>23</v>
      </c>
      <c r="M36" s="33">
        <v>1</v>
      </c>
      <c r="N36" s="6">
        <v>3353229.6</v>
      </c>
      <c r="O36" s="6">
        <v>0</v>
      </c>
      <c r="P36" s="2" t="s">
        <v>46</v>
      </c>
      <c r="Q36" s="34" t="s">
        <v>189</v>
      </c>
    </row>
    <row r="37" spans="1:17" ht="45" x14ac:dyDescent="0.25">
      <c r="A37" s="142"/>
      <c r="B37" s="58" t="s">
        <v>190</v>
      </c>
      <c r="C37" s="2" t="s">
        <v>181</v>
      </c>
      <c r="D37" s="2" t="s">
        <v>182</v>
      </c>
      <c r="E37" s="2" t="s">
        <v>76</v>
      </c>
      <c r="F37" s="6">
        <v>17000000</v>
      </c>
      <c r="G37" s="2" t="s">
        <v>23</v>
      </c>
      <c r="H37" s="6">
        <v>17000000</v>
      </c>
      <c r="I37" s="1">
        <v>44719</v>
      </c>
      <c r="J37" s="1">
        <v>44719</v>
      </c>
      <c r="K37" s="1">
        <v>44925</v>
      </c>
      <c r="L37" s="2" t="s">
        <v>23</v>
      </c>
      <c r="M37" s="33">
        <v>1</v>
      </c>
      <c r="N37" s="6">
        <v>15020448.09</v>
      </c>
      <c r="O37" s="6">
        <v>0</v>
      </c>
      <c r="P37" s="2" t="s">
        <v>46</v>
      </c>
      <c r="Q37" s="34" t="s">
        <v>191</v>
      </c>
    </row>
    <row r="38" spans="1:17" ht="45" x14ac:dyDescent="0.25">
      <c r="A38" s="58" t="s">
        <v>192</v>
      </c>
      <c r="B38" s="58" t="s">
        <v>193</v>
      </c>
      <c r="C38" s="2" t="s">
        <v>194</v>
      </c>
      <c r="D38" s="2" t="s">
        <v>195</v>
      </c>
      <c r="E38" s="2" t="s">
        <v>142</v>
      </c>
      <c r="F38" s="6">
        <v>60000000</v>
      </c>
      <c r="G38" s="2" t="s">
        <v>23</v>
      </c>
      <c r="H38" s="6">
        <v>60000000</v>
      </c>
      <c r="I38" s="1">
        <v>44713</v>
      </c>
      <c r="J38" s="1">
        <v>44713</v>
      </c>
      <c r="K38" s="1">
        <v>44925</v>
      </c>
      <c r="L38" s="2" t="s">
        <v>23</v>
      </c>
      <c r="M38" s="33">
        <v>1</v>
      </c>
      <c r="N38" s="6">
        <v>59999974.280000001</v>
      </c>
      <c r="O38" s="6">
        <v>0</v>
      </c>
      <c r="P38" s="2" t="s">
        <v>46</v>
      </c>
      <c r="Q38" s="34" t="s">
        <v>196</v>
      </c>
    </row>
    <row r="39" spans="1:17" ht="89.25" customHeight="1" x14ac:dyDescent="0.25">
      <c r="A39" s="58" t="s">
        <v>197</v>
      </c>
      <c r="B39" s="58" t="s">
        <v>198</v>
      </c>
      <c r="C39" s="2" t="s">
        <v>199</v>
      </c>
      <c r="D39" s="2" t="s">
        <v>200</v>
      </c>
      <c r="E39" s="2" t="s">
        <v>142</v>
      </c>
      <c r="F39" s="6">
        <v>331049168.07999998</v>
      </c>
      <c r="G39" s="2" t="s">
        <v>201</v>
      </c>
      <c r="H39" s="6">
        <f>F39+165365577.68</f>
        <v>496414745.75999999</v>
      </c>
      <c r="I39" s="1">
        <v>44868</v>
      </c>
      <c r="J39" s="1">
        <v>44868</v>
      </c>
      <c r="K39" s="1">
        <v>44910</v>
      </c>
      <c r="L39" s="2" t="s">
        <v>23</v>
      </c>
      <c r="M39" s="33">
        <v>1</v>
      </c>
      <c r="N39" s="6">
        <v>496414743.81</v>
      </c>
      <c r="O39" s="6">
        <v>0</v>
      </c>
      <c r="P39" s="4" t="s">
        <v>202</v>
      </c>
      <c r="Q39" s="60" t="s">
        <v>203</v>
      </c>
    </row>
    <row r="40" spans="1:17" ht="89.25" customHeight="1" x14ac:dyDescent="0.25">
      <c r="A40" s="58" t="s">
        <v>204</v>
      </c>
      <c r="B40" s="58" t="s">
        <v>205</v>
      </c>
      <c r="C40" s="2" t="s">
        <v>206</v>
      </c>
      <c r="D40" s="2" t="s">
        <v>207</v>
      </c>
      <c r="E40" s="2" t="s">
        <v>76</v>
      </c>
      <c r="F40" s="6">
        <v>820862966.83000004</v>
      </c>
      <c r="G40" s="2" t="s">
        <v>208</v>
      </c>
      <c r="H40" s="6">
        <v>820862966.90999997</v>
      </c>
      <c r="I40" s="1">
        <v>44890</v>
      </c>
      <c r="J40" s="1">
        <v>44907</v>
      </c>
      <c r="K40" s="1">
        <v>45260</v>
      </c>
      <c r="L40" s="2" t="s">
        <v>23</v>
      </c>
      <c r="M40" s="33" t="s">
        <v>497</v>
      </c>
      <c r="N40" s="6">
        <v>68405247.239999995</v>
      </c>
      <c r="O40" s="15">
        <v>752457719.66999996</v>
      </c>
      <c r="P40" s="2" t="s">
        <v>150</v>
      </c>
      <c r="Q40" s="42" t="s">
        <v>209</v>
      </c>
    </row>
    <row r="41" spans="1:17" ht="89.25" customHeight="1" x14ac:dyDescent="0.25">
      <c r="A41" s="58" t="s">
        <v>210</v>
      </c>
      <c r="B41" s="58" t="s">
        <v>211</v>
      </c>
      <c r="C41" s="2" t="s">
        <v>212</v>
      </c>
      <c r="D41" s="2" t="s">
        <v>213</v>
      </c>
      <c r="E41" s="2" t="s">
        <v>142</v>
      </c>
      <c r="F41" s="6">
        <v>1750722629.3800001</v>
      </c>
      <c r="G41" s="2" t="s">
        <v>23</v>
      </c>
      <c r="H41" s="6">
        <v>1750722629.3800001</v>
      </c>
      <c r="I41" s="1">
        <v>44902</v>
      </c>
      <c r="J41" s="1">
        <v>44904</v>
      </c>
      <c r="K41" s="1">
        <v>44926</v>
      </c>
      <c r="L41" s="2" t="s">
        <v>23</v>
      </c>
      <c r="M41" s="33">
        <v>1</v>
      </c>
      <c r="N41" s="6">
        <v>1750722629.3800001</v>
      </c>
      <c r="O41" s="6">
        <v>0</v>
      </c>
      <c r="P41" s="2" t="s">
        <v>214</v>
      </c>
      <c r="Q41" s="42" t="s">
        <v>215</v>
      </c>
    </row>
    <row r="42" spans="1:17" ht="89.25" customHeight="1" x14ac:dyDescent="0.25">
      <c r="A42" s="58" t="s">
        <v>216</v>
      </c>
      <c r="B42" s="58" t="s">
        <v>217</v>
      </c>
      <c r="C42" s="2" t="s">
        <v>212</v>
      </c>
      <c r="D42" s="2" t="s">
        <v>218</v>
      </c>
      <c r="E42" s="2" t="s">
        <v>76</v>
      </c>
      <c r="F42" s="6">
        <v>258657224.28</v>
      </c>
      <c r="G42" s="2" t="s">
        <v>23</v>
      </c>
      <c r="H42" s="6">
        <v>258657224.28</v>
      </c>
      <c r="I42" s="1">
        <v>44890</v>
      </c>
      <c r="J42" s="1">
        <v>44907</v>
      </c>
      <c r="K42" s="1">
        <v>45162</v>
      </c>
      <c r="L42" s="2" t="s">
        <v>23</v>
      </c>
      <c r="M42" s="33" t="s">
        <v>498</v>
      </c>
      <c r="N42" s="6">
        <v>29321466.719999999</v>
      </c>
      <c r="O42" s="6">
        <v>229335757.56</v>
      </c>
      <c r="P42" s="2" t="s">
        <v>214</v>
      </c>
      <c r="Q42" s="42" t="s">
        <v>219</v>
      </c>
    </row>
    <row r="43" spans="1:17" ht="89.25" customHeight="1" x14ac:dyDescent="0.25">
      <c r="A43" s="58" t="s">
        <v>220</v>
      </c>
      <c r="B43" s="58" t="s">
        <v>221</v>
      </c>
      <c r="C43" s="2" t="s">
        <v>222</v>
      </c>
      <c r="D43" s="2" t="s">
        <v>223</v>
      </c>
      <c r="E43" s="2" t="s">
        <v>76</v>
      </c>
      <c r="F43" s="6">
        <v>1388833068.5999999</v>
      </c>
      <c r="G43" s="2" t="s">
        <v>23</v>
      </c>
      <c r="H43" s="6">
        <v>1388833068.5999999</v>
      </c>
      <c r="I43" s="1">
        <v>44890</v>
      </c>
      <c r="J43" s="1">
        <v>44895</v>
      </c>
      <c r="K43" s="1">
        <v>45549</v>
      </c>
      <c r="L43" s="2" t="s">
        <v>23</v>
      </c>
      <c r="M43" s="33" t="s">
        <v>499</v>
      </c>
      <c r="N43" s="6">
        <v>61587734.609999999</v>
      </c>
      <c r="O43" s="6">
        <v>1327245333.99</v>
      </c>
      <c r="P43" s="2" t="s">
        <v>150</v>
      </c>
      <c r="Q43" s="42" t="s">
        <v>224</v>
      </c>
    </row>
    <row r="44" spans="1:17" ht="89.25" customHeight="1" x14ac:dyDescent="0.25">
      <c r="A44" s="58" t="s">
        <v>225</v>
      </c>
      <c r="B44" s="58" t="s">
        <v>226</v>
      </c>
      <c r="C44" s="2" t="s">
        <v>227</v>
      </c>
      <c r="D44" s="2" t="s">
        <v>228</v>
      </c>
      <c r="E44" s="2" t="s">
        <v>76</v>
      </c>
      <c r="F44" s="6">
        <v>213644377.34999999</v>
      </c>
      <c r="G44" s="2" t="s">
        <v>23</v>
      </c>
      <c r="H44" s="6">
        <v>213644377.34999999</v>
      </c>
      <c r="I44" s="1">
        <v>44908</v>
      </c>
      <c r="J44" s="1">
        <v>44916</v>
      </c>
      <c r="K44" s="1">
        <v>45098</v>
      </c>
      <c r="L44" s="2" t="s">
        <v>23</v>
      </c>
      <c r="M44" s="33">
        <v>0</v>
      </c>
      <c r="N44" s="6">
        <v>0</v>
      </c>
      <c r="O44" s="6">
        <v>213644377.34999999</v>
      </c>
      <c r="P44" s="2" t="s">
        <v>46</v>
      </c>
      <c r="Q44" s="42" t="s">
        <v>229</v>
      </c>
    </row>
    <row r="45" spans="1:17" ht="19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3"/>
      <c r="N45" s="2"/>
      <c r="O45" s="2"/>
      <c r="P45" s="2"/>
      <c r="Q45" s="61"/>
    </row>
    <row r="46" spans="1:17" ht="49.5" customHeight="1" x14ac:dyDescent="0.25">
      <c r="A46" s="123" t="s">
        <v>230</v>
      </c>
      <c r="B46" s="12" t="s">
        <v>231</v>
      </c>
      <c r="C46" s="12" t="s">
        <v>232</v>
      </c>
      <c r="D46" s="123" t="s">
        <v>233</v>
      </c>
      <c r="E46" s="123" t="s">
        <v>142</v>
      </c>
      <c r="F46" s="11">
        <v>6287730</v>
      </c>
      <c r="G46" s="123" t="s">
        <v>23</v>
      </c>
      <c r="H46" s="11">
        <v>6287730</v>
      </c>
      <c r="I46" s="133">
        <v>44617</v>
      </c>
      <c r="J46" s="133">
        <v>44617</v>
      </c>
      <c r="K46" s="133">
        <v>44706</v>
      </c>
      <c r="L46" s="123" t="s">
        <v>23</v>
      </c>
      <c r="M46" s="134">
        <v>0</v>
      </c>
      <c r="N46" s="136">
        <v>0</v>
      </c>
      <c r="O46" s="138" t="s">
        <v>135</v>
      </c>
      <c r="P46" s="123" t="s">
        <v>234</v>
      </c>
      <c r="Q46" s="63" t="s">
        <v>235</v>
      </c>
    </row>
    <row r="47" spans="1:17" ht="49.5" customHeight="1" x14ac:dyDescent="0.25">
      <c r="A47" s="123"/>
      <c r="B47" s="12" t="s">
        <v>236</v>
      </c>
      <c r="C47" s="12" t="s">
        <v>237</v>
      </c>
      <c r="D47" s="123"/>
      <c r="E47" s="123"/>
      <c r="F47" s="11">
        <v>521600</v>
      </c>
      <c r="G47" s="123"/>
      <c r="H47" s="11">
        <v>521600</v>
      </c>
      <c r="I47" s="133"/>
      <c r="J47" s="133"/>
      <c r="K47" s="133"/>
      <c r="L47" s="123"/>
      <c r="M47" s="135"/>
      <c r="N47" s="137"/>
      <c r="O47" s="139"/>
      <c r="P47" s="123"/>
      <c r="Q47" s="64" t="s">
        <v>238</v>
      </c>
    </row>
    <row r="48" spans="1:17" ht="93" customHeight="1" x14ac:dyDescent="0.25">
      <c r="A48" s="12" t="s">
        <v>239</v>
      </c>
      <c r="B48" s="12" t="s">
        <v>240</v>
      </c>
      <c r="C48" s="12" t="s">
        <v>241</v>
      </c>
      <c r="D48" s="12" t="s">
        <v>242</v>
      </c>
      <c r="E48" s="12" t="s">
        <v>142</v>
      </c>
      <c r="F48" s="11">
        <v>2496620</v>
      </c>
      <c r="G48" s="12" t="s">
        <v>243</v>
      </c>
      <c r="H48" s="11">
        <f>F48-2264332</f>
        <v>232288</v>
      </c>
      <c r="I48" s="62">
        <v>44643</v>
      </c>
      <c r="J48" s="62">
        <v>44643</v>
      </c>
      <c r="K48" s="62">
        <v>44734</v>
      </c>
      <c r="L48" s="12" t="s">
        <v>23</v>
      </c>
      <c r="M48" s="9">
        <v>1</v>
      </c>
      <c r="N48" s="10">
        <v>2264332</v>
      </c>
      <c r="O48" s="11">
        <v>0</v>
      </c>
      <c r="P48" s="12" t="s">
        <v>234</v>
      </c>
      <c r="Q48" s="64" t="s">
        <v>244</v>
      </c>
    </row>
    <row r="49" spans="1:17" ht="63.75" customHeight="1" x14ac:dyDescent="0.25">
      <c r="A49" s="12" t="s">
        <v>245</v>
      </c>
      <c r="B49" s="12" t="s">
        <v>246</v>
      </c>
      <c r="C49" s="2" t="s">
        <v>241</v>
      </c>
      <c r="D49" s="2" t="s">
        <v>247</v>
      </c>
      <c r="E49" s="2" t="s">
        <v>248</v>
      </c>
      <c r="F49" s="6">
        <v>27715452</v>
      </c>
      <c r="G49" s="2" t="s">
        <v>249</v>
      </c>
      <c r="H49" s="6">
        <f>F49-110075</f>
        <v>27605377</v>
      </c>
      <c r="I49" s="1">
        <v>44658</v>
      </c>
      <c r="J49" s="1">
        <v>44658</v>
      </c>
      <c r="K49" s="1">
        <v>44718</v>
      </c>
      <c r="L49" s="2" t="s">
        <v>23</v>
      </c>
      <c r="M49" s="5">
        <v>1</v>
      </c>
      <c r="N49" s="1" t="s">
        <v>250</v>
      </c>
      <c r="O49" s="6">
        <v>0</v>
      </c>
      <c r="P49" s="2" t="s">
        <v>46</v>
      </c>
      <c r="Q49" s="42" t="s">
        <v>251</v>
      </c>
    </row>
    <row r="50" spans="1:17" ht="65.25" customHeight="1" x14ac:dyDescent="0.25">
      <c r="A50" s="12" t="s">
        <v>252</v>
      </c>
      <c r="B50" s="12" t="s">
        <v>253</v>
      </c>
      <c r="C50" s="12" t="s">
        <v>254</v>
      </c>
      <c r="D50" s="12" t="s">
        <v>255</v>
      </c>
      <c r="E50" s="12" t="s">
        <v>142</v>
      </c>
      <c r="F50" s="11">
        <v>18790000</v>
      </c>
      <c r="G50" s="12" t="s">
        <v>23</v>
      </c>
      <c r="H50" s="11">
        <v>18790000</v>
      </c>
      <c r="I50" s="62">
        <v>44628</v>
      </c>
      <c r="J50" s="62">
        <v>44628</v>
      </c>
      <c r="K50" s="62">
        <v>44659</v>
      </c>
      <c r="L50" s="12" t="s">
        <v>23</v>
      </c>
      <c r="M50" s="9">
        <v>1</v>
      </c>
      <c r="N50" s="11">
        <v>18790000</v>
      </c>
      <c r="O50" s="11">
        <v>0</v>
      </c>
      <c r="P50" s="12" t="s">
        <v>256</v>
      </c>
      <c r="Q50" s="64" t="s">
        <v>257</v>
      </c>
    </row>
    <row r="51" spans="1:17" ht="56.25" customHeight="1" x14ac:dyDescent="0.25">
      <c r="A51" s="12" t="s">
        <v>258</v>
      </c>
      <c r="B51" s="12" t="s">
        <v>259</v>
      </c>
      <c r="C51" s="2" t="s">
        <v>241</v>
      </c>
      <c r="D51" s="2" t="s">
        <v>260</v>
      </c>
      <c r="E51" s="2" t="s">
        <v>248</v>
      </c>
      <c r="F51" s="6">
        <v>5368328</v>
      </c>
      <c r="G51" s="2" t="s">
        <v>23</v>
      </c>
      <c r="H51" s="6">
        <v>5368328</v>
      </c>
      <c r="I51" s="1">
        <v>44692</v>
      </c>
      <c r="J51" s="1">
        <v>44692</v>
      </c>
      <c r="K51" s="1">
        <v>44784</v>
      </c>
      <c r="L51" s="2" t="s">
        <v>23</v>
      </c>
      <c r="M51" s="5">
        <v>1</v>
      </c>
      <c r="N51" s="6">
        <v>5368328</v>
      </c>
      <c r="O51" s="6">
        <v>0</v>
      </c>
      <c r="P51" s="2" t="s">
        <v>132</v>
      </c>
      <c r="Q51" s="42" t="s">
        <v>261</v>
      </c>
    </row>
    <row r="52" spans="1:17" ht="75" customHeight="1" x14ac:dyDescent="0.25">
      <c r="A52" s="12" t="s">
        <v>262</v>
      </c>
      <c r="B52" s="12" t="s">
        <v>263</v>
      </c>
      <c r="C52" s="2" t="s">
        <v>241</v>
      </c>
      <c r="D52" s="2" t="s">
        <v>264</v>
      </c>
      <c r="E52" s="2" t="s">
        <v>248</v>
      </c>
      <c r="F52" s="6">
        <v>27644176</v>
      </c>
      <c r="G52" s="2" t="s">
        <v>265</v>
      </c>
      <c r="H52" s="6">
        <v>24235540</v>
      </c>
      <c r="I52" s="1">
        <v>44725</v>
      </c>
      <c r="J52" s="1">
        <v>44725</v>
      </c>
      <c r="K52" s="1">
        <v>44783</v>
      </c>
      <c r="L52" s="2" t="s">
        <v>23</v>
      </c>
      <c r="M52" s="5">
        <v>1</v>
      </c>
      <c r="N52" s="6">
        <v>24235540</v>
      </c>
      <c r="O52" s="6">
        <v>0</v>
      </c>
      <c r="P52" s="2" t="s">
        <v>132</v>
      </c>
      <c r="Q52" s="42" t="s">
        <v>266</v>
      </c>
    </row>
    <row r="53" spans="1:17" ht="45" x14ac:dyDescent="0.25">
      <c r="A53" s="12" t="s">
        <v>267</v>
      </c>
      <c r="B53" s="12" t="s">
        <v>268</v>
      </c>
      <c r="C53" s="2" t="s">
        <v>241</v>
      </c>
      <c r="D53" s="2" t="s">
        <v>269</v>
      </c>
      <c r="E53" s="2" t="s">
        <v>248</v>
      </c>
      <c r="F53" s="6">
        <v>16806846</v>
      </c>
      <c r="G53" s="2" t="s">
        <v>23</v>
      </c>
      <c r="H53" s="6">
        <v>16806846</v>
      </c>
      <c r="I53" s="1">
        <v>44728</v>
      </c>
      <c r="J53" s="1">
        <v>44728</v>
      </c>
      <c r="K53" s="1">
        <v>44783</v>
      </c>
      <c r="L53" s="2" t="s">
        <v>23</v>
      </c>
      <c r="M53" s="5">
        <v>1</v>
      </c>
      <c r="N53" s="6">
        <v>16806846</v>
      </c>
      <c r="O53" s="6">
        <v>0</v>
      </c>
      <c r="P53" s="2" t="s">
        <v>132</v>
      </c>
      <c r="Q53" s="42" t="s">
        <v>270</v>
      </c>
    </row>
    <row r="54" spans="1:17" ht="62.25" customHeight="1" x14ac:dyDescent="0.25">
      <c r="A54" s="12" t="s">
        <v>271</v>
      </c>
      <c r="B54" s="12" t="s">
        <v>272</v>
      </c>
      <c r="C54" s="2" t="s">
        <v>241</v>
      </c>
      <c r="D54" s="2" t="s">
        <v>273</v>
      </c>
      <c r="E54" s="2" t="s">
        <v>248</v>
      </c>
      <c r="F54" s="6">
        <v>5844447</v>
      </c>
      <c r="G54" s="2" t="s">
        <v>23</v>
      </c>
      <c r="H54" s="6">
        <v>5844447</v>
      </c>
      <c r="I54" s="1">
        <v>44742</v>
      </c>
      <c r="J54" s="1">
        <v>44742</v>
      </c>
      <c r="K54" s="1">
        <v>44799</v>
      </c>
      <c r="L54" s="1">
        <v>44816</v>
      </c>
      <c r="M54" s="5">
        <v>1</v>
      </c>
      <c r="N54" s="6">
        <v>5844447</v>
      </c>
      <c r="O54" s="6">
        <v>0</v>
      </c>
      <c r="P54" s="2" t="s">
        <v>274</v>
      </c>
      <c r="Q54" s="42" t="s">
        <v>275</v>
      </c>
    </row>
    <row r="55" spans="1:17" ht="45" x14ac:dyDescent="0.25">
      <c r="A55" s="12" t="s">
        <v>276</v>
      </c>
      <c r="B55" s="12" t="s">
        <v>277</v>
      </c>
      <c r="C55" s="2" t="s">
        <v>241</v>
      </c>
      <c r="D55" s="2" t="s">
        <v>278</v>
      </c>
      <c r="E55" s="2" t="s">
        <v>248</v>
      </c>
      <c r="F55" s="6">
        <v>2100000</v>
      </c>
      <c r="G55" s="2" t="s">
        <v>23</v>
      </c>
      <c r="H55" s="6">
        <v>2100000</v>
      </c>
      <c r="I55" s="1">
        <v>44725</v>
      </c>
      <c r="J55" s="1">
        <v>44725</v>
      </c>
      <c r="K55" s="1">
        <v>44783</v>
      </c>
      <c r="L55" s="2" t="s">
        <v>23</v>
      </c>
      <c r="M55" s="5">
        <v>1</v>
      </c>
      <c r="N55" s="6">
        <v>2100000</v>
      </c>
      <c r="O55" s="6">
        <v>0</v>
      </c>
      <c r="P55" s="2" t="s">
        <v>46</v>
      </c>
      <c r="Q55" s="42" t="s">
        <v>279</v>
      </c>
    </row>
    <row r="56" spans="1:17" ht="45" x14ac:dyDescent="0.25">
      <c r="A56" s="12" t="s">
        <v>280</v>
      </c>
      <c r="B56" s="12" t="s">
        <v>281</v>
      </c>
      <c r="C56" s="2" t="s">
        <v>241</v>
      </c>
      <c r="D56" s="2" t="s">
        <v>282</v>
      </c>
      <c r="E56" s="4" t="s">
        <v>248</v>
      </c>
      <c r="F56" s="15">
        <v>1954000</v>
      </c>
      <c r="G56" s="4" t="s">
        <v>23</v>
      </c>
      <c r="H56" s="15">
        <v>1954000</v>
      </c>
      <c r="I56" s="46">
        <v>44769</v>
      </c>
      <c r="J56" s="46">
        <v>44769</v>
      </c>
      <c r="K56" s="46">
        <v>44799</v>
      </c>
      <c r="L56" s="4" t="s">
        <v>23</v>
      </c>
      <c r="M56" s="5">
        <v>1</v>
      </c>
      <c r="N56" s="6">
        <v>1954000</v>
      </c>
      <c r="O56" s="6">
        <v>0</v>
      </c>
      <c r="P56" s="2" t="s">
        <v>132</v>
      </c>
      <c r="Q56" s="42" t="s">
        <v>283</v>
      </c>
    </row>
    <row r="57" spans="1:17" s="66" customFormat="1" ht="70.5" customHeight="1" x14ac:dyDescent="0.25">
      <c r="A57" s="65" t="s">
        <v>284</v>
      </c>
      <c r="B57" s="12" t="s">
        <v>285</v>
      </c>
      <c r="C57" s="65" t="s">
        <v>237</v>
      </c>
      <c r="D57" s="12" t="s">
        <v>286</v>
      </c>
      <c r="E57" s="7" t="s">
        <v>248</v>
      </c>
      <c r="F57" s="11">
        <v>13628431</v>
      </c>
      <c r="G57" s="7" t="s">
        <v>23</v>
      </c>
      <c r="H57" s="11">
        <v>13628431</v>
      </c>
      <c r="I57" s="62">
        <v>44792</v>
      </c>
      <c r="J57" s="62">
        <v>44792</v>
      </c>
      <c r="K57" s="62">
        <v>44856</v>
      </c>
      <c r="L57" s="7" t="s">
        <v>23</v>
      </c>
      <c r="M57" s="9">
        <v>0</v>
      </c>
      <c r="N57" s="11">
        <v>0</v>
      </c>
      <c r="O57" s="12" t="s">
        <v>135</v>
      </c>
      <c r="P57" s="12" t="s">
        <v>287</v>
      </c>
      <c r="Q57" s="64" t="s">
        <v>288</v>
      </c>
    </row>
    <row r="58" spans="1:17" s="66" customFormat="1" ht="70.5" customHeight="1" x14ac:dyDescent="0.25">
      <c r="A58" s="65" t="s">
        <v>289</v>
      </c>
      <c r="B58" s="12" t="s">
        <v>290</v>
      </c>
      <c r="C58" s="2" t="s">
        <v>241</v>
      </c>
      <c r="D58" s="55" t="s">
        <v>291</v>
      </c>
      <c r="E58" s="2" t="s">
        <v>248</v>
      </c>
      <c r="F58" s="13">
        <v>27999537</v>
      </c>
      <c r="G58" s="2" t="s">
        <v>23</v>
      </c>
      <c r="H58" s="13">
        <v>27999537</v>
      </c>
      <c r="I58" s="67">
        <v>44834</v>
      </c>
      <c r="J58" s="67">
        <v>44834</v>
      </c>
      <c r="K58" s="67">
        <v>44868</v>
      </c>
      <c r="L58" s="2" t="s">
        <v>23</v>
      </c>
      <c r="M58" s="33">
        <v>1</v>
      </c>
      <c r="N58" s="13">
        <v>27999537</v>
      </c>
      <c r="O58" s="13">
        <v>0</v>
      </c>
      <c r="P58" s="2" t="s">
        <v>46</v>
      </c>
      <c r="Q58" s="42" t="s">
        <v>292</v>
      </c>
    </row>
    <row r="59" spans="1:17" s="66" customFormat="1" ht="70.5" customHeight="1" x14ac:dyDescent="0.25">
      <c r="A59" s="65" t="s">
        <v>293</v>
      </c>
      <c r="B59" s="8" t="s">
        <v>294</v>
      </c>
      <c r="C59" s="2" t="s">
        <v>241</v>
      </c>
      <c r="D59" s="55" t="s">
        <v>295</v>
      </c>
      <c r="E59" s="2" t="s">
        <v>248</v>
      </c>
      <c r="F59" s="13">
        <v>24990000</v>
      </c>
      <c r="G59" s="2" t="s">
        <v>23</v>
      </c>
      <c r="H59" s="13">
        <v>24990000</v>
      </c>
      <c r="I59" s="67">
        <v>44847</v>
      </c>
      <c r="J59" s="67">
        <v>44847</v>
      </c>
      <c r="K59" s="67">
        <v>44909</v>
      </c>
      <c r="L59" s="2" t="s">
        <v>23</v>
      </c>
      <c r="M59" s="5">
        <v>1</v>
      </c>
      <c r="N59" s="13">
        <v>24990000</v>
      </c>
      <c r="O59" s="13">
        <v>0</v>
      </c>
      <c r="P59" s="55" t="s">
        <v>287</v>
      </c>
      <c r="Q59" s="42" t="s">
        <v>296</v>
      </c>
    </row>
    <row r="60" spans="1:17" s="66" customFormat="1" ht="70.5" customHeight="1" x14ac:dyDescent="0.25">
      <c r="A60" s="12" t="s">
        <v>297</v>
      </c>
      <c r="B60" s="12" t="s">
        <v>298</v>
      </c>
      <c r="C60" s="12" t="s">
        <v>241</v>
      </c>
      <c r="D60" s="12" t="s">
        <v>286</v>
      </c>
      <c r="E60" s="12" t="s">
        <v>248</v>
      </c>
      <c r="F60" s="11">
        <v>13161400</v>
      </c>
      <c r="G60" s="12" t="s">
        <v>23</v>
      </c>
      <c r="H60" s="11">
        <v>13161400</v>
      </c>
      <c r="I60" s="62">
        <v>44853</v>
      </c>
      <c r="J60" s="62">
        <v>44853</v>
      </c>
      <c r="K60" s="62">
        <v>44911</v>
      </c>
      <c r="L60" s="12" t="s">
        <v>23</v>
      </c>
      <c r="M60" s="9">
        <v>0</v>
      </c>
      <c r="N60" s="11">
        <v>0</v>
      </c>
      <c r="O60" s="12" t="s">
        <v>135</v>
      </c>
      <c r="P60" s="12" t="s">
        <v>287</v>
      </c>
      <c r="Q60" s="68" t="s">
        <v>299</v>
      </c>
    </row>
    <row r="61" spans="1:17" s="66" customFormat="1" ht="70.5" customHeight="1" x14ac:dyDescent="0.25">
      <c r="A61" s="12" t="s">
        <v>300</v>
      </c>
      <c r="B61" s="12" t="s">
        <v>301</v>
      </c>
      <c r="C61" s="2" t="s">
        <v>241</v>
      </c>
      <c r="D61" s="55" t="s">
        <v>302</v>
      </c>
      <c r="E61" s="55" t="s">
        <v>248</v>
      </c>
      <c r="F61" s="13">
        <v>4796600</v>
      </c>
      <c r="G61" s="55" t="s">
        <v>23</v>
      </c>
      <c r="H61" s="13">
        <v>4796600</v>
      </c>
      <c r="I61" s="67">
        <v>44911</v>
      </c>
      <c r="J61" s="67">
        <v>44911</v>
      </c>
      <c r="K61" s="67">
        <v>44925</v>
      </c>
      <c r="L61" s="55" t="s">
        <v>23</v>
      </c>
      <c r="M61" s="33">
        <v>1</v>
      </c>
      <c r="N61" s="6">
        <v>4796000</v>
      </c>
      <c r="O61" s="6">
        <v>0</v>
      </c>
      <c r="P61" s="2" t="s">
        <v>303</v>
      </c>
      <c r="Q61" s="42" t="s">
        <v>304</v>
      </c>
    </row>
    <row r="62" spans="1:17" ht="11.25" customHeight="1" x14ac:dyDescent="0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55"/>
      <c r="O62" s="55"/>
      <c r="P62" s="55"/>
      <c r="Q62" s="57"/>
    </row>
    <row r="63" spans="1:17" ht="76.5" customHeight="1" x14ac:dyDescent="0.25">
      <c r="A63" s="69" t="s">
        <v>305</v>
      </c>
      <c r="B63" s="69" t="s">
        <v>306</v>
      </c>
      <c r="C63" s="2" t="s">
        <v>307</v>
      </c>
      <c r="D63" s="2" t="s">
        <v>308</v>
      </c>
      <c r="E63" s="2" t="s">
        <v>22</v>
      </c>
      <c r="F63" s="6">
        <v>7500000</v>
      </c>
      <c r="G63" s="2" t="s">
        <v>23</v>
      </c>
      <c r="H63" s="6">
        <v>7500000</v>
      </c>
      <c r="I63" s="1">
        <v>44601</v>
      </c>
      <c r="J63" s="1">
        <v>44606</v>
      </c>
      <c r="K63" s="1">
        <v>44621</v>
      </c>
      <c r="L63" s="2" t="s">
        <v>23</v>
      </c>
      <c r="M63" s="5">
        <v>1</v>
      </c>
      <c r="N63" s="6">
        <v>7500000</v>
      </c>
      <c r="O63" s="6">
        <v>0</v>
      </c>
      <c r="P63" s="2" t="s">
        <v>309</v>
      </c>
      <c r="Q63" s="42" t="s">
        <v>310</v>
      </c>
    </row>
    <row r="64" spans="1:17" ht="61.5" customHeight="1" x14ac:dyDescent="0.25">
      <c r="A64" s="69" t="s">
        <v>311</v>
      </c>
      <c r="B64" s="69" t="s">
        <v>312</v>
      </c>
      <c r="C64" s="2" t="s">
        <v>313</v>
      </c>
      <c r="D64" s="2" t="s">
        <v>314</v>
      </c>
      <c r="E64" s="2" t="s">
        <v>76</v>
      </c>
      <c r="F64" s="6">
        <v>10000000</v>
      </c>
      <c r="G64" s="2" t="s">
        <v>23</v>
      </c>
      <c r="H64" s="6">
        <v>10000000</v>
      </c>
      <c r="I64" s="1">
        <v>44707</v>
      </c>
      <c r="J64" s="1">
        <v>44721</v>
      </c>
      <c r="K64" s="1">
        <v>44911</v>
      </c>
      <c r="L64" s="2" t="s">
        <v>23</v>
      </c>
      <c r="M64" s="33">
        <v>0.32</v>
      </c>
      <c r="N64" s="6">
        <v>3209168.12</v>
      </c>
      <c r="O64" s="6">
        <v>0</v>
      </c>
      <c r="P64" s="2" t="s">
        <v>315</v>
      </c>
      <c r="Q64" s="42" t="s">
        <v>316</v>
      </c>
    </row>
    <row r="65" spans="1:17" ht="87.75" customHeight="1" x14ac:dyDescent="0.25">
      <c r="A65" s="69" t="s">
        <v>317</v>
      </c>
      <c r="B65" s="69" t="s">
        <v>318</v>
      </c>
      <c r="C65" s="2" t="s">
        <v>319</v>
      </c>
      <c r="D65" s="2" t="s">
        <v>320</v>
      </c>
      <c r="E65" s="2" t="s">
        <v>321</v>
      </c>
      <c r="F65" s="6">
        <v>12082000</v>
      </c>
      <c r="G65" s="2" t="s">
        <v>23</v>
      </c>
      <c r="H65" s="6">
        <v>12082000</v>
      </c>
      <c r="I65" s="1">
        <v>44757</v>
      </c>
      <c r="J65" s="1">
        <v>44783</v>
      </c>
      <c r="K65" s="1">
        <v>44926</v>
      </c>
      <c r="L65" s="2" t="s">
        <v>23</v>
      </c>
      <c r="M65" s="33">
        <v>1</v>
      </c>
      <c r="N65" s="6">
        <v>5127000</v>
      </c>
      <c r="O65" s="6">
        <v>0</v>
      </c>
      <c r="P65" s="2" t="s">
        <v>274</v>
      </c>
      <c r="Q65" s="42" t="s">
        <v>322</v>
      </c>
    </row>
    <row r="66" spans="1:17" ht="60" x14ac:dyDescent="0.25">
      <c r="A66" s="69" t="s">
        <v>323</v>
      </c>
      <c r="B66" s="69" t="s">
        <v>324</v>
      </c>
      <c r="C66" s="2" t="s">
        <v>325</v>
      </c>
      <c r="D66" s="2" t="s">
        <v>326</v>
      </c>
      <c r="E66" s="35" t="s">
        <v>137</v>
      </c>
      <c r="F66" s="6">
        <v>22413257</v>
      </c>
      <c r="G66" s="2" t="s">
        <v>327</v>
      </c>
      <c r="H66" s="6">
        <v>27078424</v>
      </c>
      <c r="I66" s="1">
        <v>44785</v>
      </c>
      <c r="J66" s="1">
        <v>44790</v>
      </c>
      <c r="K66" s="43">
        <v>44832</v>
      </c>
      <c r="L66" s="1" t="s">
        <v>328</v>
      </c>
      <c r="M66" s="33">
        <v>1</v>
      </c>
      <c r="N66" s="6">
        <v>27078424</v>
      </c>
      <c r="O66" s="6">
        <v>0</v>
      </c>
      <c r="P66" s="2" t="s">
        <v>329</v>
      </c>
      <c r="Q66" s="42" t="s">
        <v>330</v>
      </c>
    </row>
    <row r="67" spans="1:17" ht="61.5" customHeight="1" x14ac:dyDescent="0.25">
      <c r="A67" s="69" t="s">
        <v>331</v>
      </c>
      <c r="B67" s="69" t="s">
        <v>332</v>
      </c>
      <c r="C67" s="2" t="s">
        <v>333</v>
      </c>
      <c r="D67" s="2" t="s">
        <v>334</v>
      </c>
      <c r="E67" s="35" t="s">
        <v>137</v>
      </c>
      <c r="F67" s="15">
        <v>13456134</v>
      </c>
      <c r="G67" s="4" t="s">
        <v>335</v>
      </c>
      <c r="H67" s="15">
        <f>F67+4518870</f>
        <v>17975004</v>
      </c>
      <c r="I67" s="46">
        <v>44854</v>
      </c>
      <c r="J67" s="46">
        <v>44861</v>
      </c>
      <c r="K67" s="70">
        <v>44909</v>
      </c>
      <c r="L67" s="70" t="s">
        <v>336</v>
      </c>
      <c r="M67" s="71">
        <v>1</v>
      </c>
      <c r="N67" s="15">
        <v>17975005</v>
      </c>
      <c r="O67" s="6">
        <v>0</v>
      </c>
      <c r="P67" s="4" t="s">
        <v>329</v>
      </c>
      <c r="Q67" s="42" t="s">
        <v>337</v>
      </c>
    </row>
    <row r="68" spans="1:17" ht="83.25" customHeight="1" x14ac:dyDescent="0.25">
      <c r="A68" s="69" t="s">
        <v>338</v>
      </c>
      <c r="B68" s="69" t="s">
        <v>339</v>
      </c>
      <c r="C68" s="2" t="s">
        <v>340</v>
      </c>
      <c r="D68" s="2" t="s">
        <v>341</v>
      </c>
      <c r="E68" s="72" t="s">
        <v>342</v>
      </c>
      <c r="F68" s="15">
        <v>19585200</v>
      </c>
      <c r="G68" s="4" t="s">
        <v>23</v>
      </c>
      <c r="H68" s="15">
        <v>19585200</v>
      </c>
      <c r="I68" s="46">
        <v>44865</v>
      </c>
      <c r="J68" s="46">
        <v>44873</v>
      </c>
      <c r="K68" s="70">
        <v>44914</v>
      </c>
      <c r="L68" s="46" t="s">
        <v>23</v>
      </c>
      <c r="M68" s="47" t="s">
        <v>500</v>
      </c>
      <c r="N68" s="14">
        <v>11975998</v>
      </c>
      <c r="O68" s="14">
        <v>7609202</v>
      </c>
      <c r="P68" s="4" t="s">
        <v>234</v>
      </c>
      <c r="Q68" s="42" t="s">
        <v>343</v>
      </c>
    </row>
    <row r="69" spans="1:17" ht="83.25" customHeight="1" x14ac:dyDescent="0.25">
      <c r="A69" s="69" t="s">
        <v>344</v>
      </c>
      <c r="B69" s="69" t="s">
        <v>345</v>
      </c>
      <c r="C69" s="2" t="s">
        <v>346</v>
      </c>
      <c r="D69" s="2" t="s">
        <v>347</v>
      </c>
      <c r="E69" s="72" t="s">
        <v>137</v>
      </c>
      <c r="F69" s="15">
        <v>13560000</v>
      </c>
      <c r="G69" s="4" t="s">
        <v>23</v>
      </c>
      <c r="H69" s="15">
        <v>13560000</v>
      </c>
      <c r="I69" s="46">
        <v>44867</v>
      </c>
      <c r="J69" s="46">
        <v>44876</v>
      </c>
      <c r="K69" s="70">
        <v>44923</v>
      </c>
      <c r="L69" s="46" t="s">
        <v>23</v>
      </c>
      <c r="M69" s="47" t="s">
        <v>501</v>
      </c>
      <c r="N69" s="14">
        <v>3000000</v>
      </c>
      <c r="O69" s="14">
        <v>10560000</v>
      </c>
      <c r="P69" s="4" t="s">
        <v>234</v>
      </c>
      <c r="Q69" s="42" t="s">
        <v>348</v>
      </c>
    </row>
    <row r="70" spans="1:17" ht="83.25" customHeight="1" x14ac:dyDescent="0.25">
      <c r="A70" s="69" t="s">
        <v>349</v>
      </c>
      <c r="B70" s="69" t="s">
        <v>350</v>
      </c>
      <c r="C70" s="2" t="s">
        <v>351</v>
      </c>
      <c r="D70" s="2" t="s">
        <v>352</v>
      </c>
      <c r="E70" s="72" t="s">
        <v>137</v>
      </c>
      <c r="F70" s="15">
        <v>7990000</v>
      </c>
      <c r="G70" s="4" t="s">
        <v>23</v>
      </c>
      <c r="H70" s="15">
        <v>7990000</v>
      </c>
      <c r="I70" s="46">
        <v>44867</v>
      </c>
      <c r="J70" s="46">
        <v>44874</v>
      </c>
      <c r="K70" s="70">
        <v>44914</v>
      </c>
      <c r="L70" s="46" t="s">
        <v>23</v>
      </c>
      <c r="M70" s="47">
        <v>1</v>
      </c>
      <c r="N70" s="14">
        <v>7990000</v>
      </c>
      <c r="O70" s="6">
        <v>0</v>
      </c>
      <c r="P70" s="4" t="s">
        <v>234</v>
      </c>
      <c r="Q70" s="42" t="s">
        <v>353</v>
      </c>
    </row>
    <row r="71" spans="1:17" ht="138" customHeight="1" x14ac:dyDescent="0.25">
      <c r="A71" s="69" t="s">
        <v>354</v>
      </c>
      <c r="B71" s="69" t="s">
        <v>355</v>
      </c>
      <c r="C71" s="2" t="s">
        <v>356</v>
      </c>
      <c r="D71" s="2" t="s">
        <v>357</v>
      </c>
      <c r="E71" s="72" t="s">
        <v>358</v>
      </c>
      <c r="F71" s="15">
        <v>14300000</v>
      </c>
      <c r="G71" s="4" t="s">
        <v>23</v>
      </c>
      <c r="H71" s="15">
        <v>14300000</v>
      </c>
      <c r="I71" s="46">
        <v>44873</v>
      </c>
      <c r="J71" s="46">
        <v>44874</v>
      </c>
      <c r="K71" s="70">
        <v>44895</v>
      </c>
      <c r="L71" s="46" t="s">
        <v>359</v>
      </c>
      <c r="M71" s="47">
        <v>1</v>
      </c>
      <c r="N71" s="15">
        <v>14300000</v>
      </c>
      <c r="O71" s="6">
        <v>0</v>
      </c>
      <c r="P71" s="4" t="s">
        <v>329</v>
      </c>
      <c r="Q71" s="42" t="s">
        <v>360</v>
      </c>
    </row>
    <row r="72" spans="1:17" ht="103.5" customHeight="1" x14ac:dyDescent="0.25">
      <c r="A72" s="69" t="s">
        <v>361</v>
      </c>
      <c r="B72" s="69" t="s">
        <v>362</v>
      </c>
      <c r="C72" s="2" t="s">
        <v>363</v>
      </c>
      <c r="D72" s="2" t="s">
        <v>364</v>
      </c>
      <c r="E72" s="72" t="s">
        <v>365</v>
      </c>
      <c r="F72" s="15">
        <v>7404180</v>
      </c>
      <c r="G72" s="4" t="s">
        <v>23</v>
      </c>
      <c r="H72" s="15">
        <v>7404180</v>
      </c>
      <c r="I72" s="70">
        <v>44889</v>
      </c>
      <c r="J72" s="46">
        <v>44900</v>
      </c>
      <c r="K72" s="70">
        <v>44923</v>
      </c>
      <c r="L72" s="46" t="s">
        <v>23</v>
      </c>
      <c r="M72" s="47">
        <v>1</v>
      </c>
      <c r="N72" s="15">
        <v>7404180</v>
      </c>
      <c r="O72" s="15">
        <v>0</v>
      </c>
      <c r="P72" s="4" t="s">
        <v>366</v>
      </c>
      <c r="Q72" s="42" t="s">
        <v>367</v>
      </c>
    </row>
    <row r="73" spans="1:17" ht="112.5" customHeight="1" x14ac:dyDescent="0.25">
      <c r="A73" s="69" t="s">
        <v>368</v>
      </c>
      <c r="B73" s="69" t="s">
        <v>369</v>
      </c>
      <c r="C73" s="69" t="s">
        <v>351</v>
      </c>
      <c r="D73" s="69" t="s">
        <v>370</v>
      </c>
      <c r="E73" s="69" t="s">
        <v>137</v>
      </c>
      <c r="F73" s="73">
        <v>22960000</v>
      </c>
      <c r="G73" s="69" t="s">
        <v>23</v>
      </c>
      <c r="H73" s="73">
        <v>22960000</v>
      </c>
      <c r="I73" s="74">
        <v>44881</v>
      </c>
      <c r="J73" s="75">
        <v>44883</v>
      </c>
      <c r="K73" s="75">
        <v>44920</v>
      </c>
      <c r="L73" s="75" t="s">
        <v>23</v>
      </c>
      <c r="M73" s="76">
        <v>1</v>
      </c>
      <c r="N73" s="73">
        <v>22960000</v>
      </c>
      <c r="O73" s="73">
        <v>0</v>
      </c>
      <c r="P73" s="69" t="s">
        <v>234</v>
      </c>
      <c r="Q73" s="77" t="s">
        <v>371</v>
      </c>
    </row>
    <row r="74" spans="1:17" ht="98.25" customHeight="1" x14ac:dyDescent="0.25">
      <c r="A74" s="69" t="s">
        <v>372</v>
      </c>
      <c r="B74" s="69" t="s">
        <v>373</v>
      </c>
      <c r="C74" s="2" t="s">
        <v>374</v>
      </c>
      <c r="D74" s="2" t="s">
        <v>375</v>
      </c>
      <c r="E74" s="72" t="s">
        <v>76</v>
      </c>
      <c r="F74" s="15">
        <v>3000000</v>
      </c>
      <c r="G74" s="4" t="s">
        <v>23</v>
      </c>
      <c r="H74" s="15">
        <v>3000000</v>
      </c>
      <c r="I74" s="78">
        <v>44896</v>
      </c>
      <c r="J74" s="46">
        <v>44902</v>
      </c>
      <c r="K74" s="70">
        <v>44926</v>
      </c>
      <c r="L74" s="46" t="s">
        <v>23</v>
      </c>
      <c r="M74" s="47" t="s">
        <v>376</v>
      </c>
      <c r="N74" s="15">
        <v>0</v>
      </c>
      <c r="O74" s="15">
        <v>0</v>
      </c>
      <c r="P74" s="4" t="s">
        <v>377</v>
      </c>
      <c r="Q74" s="42" t="s">
        <v>378</v>
      </c>
    </row>
    <row r="75" spans="1:17" ht="98.25" customHeight="1" x14ac:dyDescent="0.25">
      <c r="A75" s="124" t="s">
        <v>379</v>
      </c>
      <c r="B75" s="125"/>
      <c r="C75" s="79" t="s">
        <v>380</v>
      </c>
      <c r="D75" s="69" t="s">
        <v>381</v>
      </c>
      <c r="E75" s="69" t="s">
        <v>248</v>
      </c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5"/>
    </row>
    <row r="76" spans="1:17" ht="9" customHeight="1" x14ac:dyDescent="0.25">
      <c r="A76" s="2"/>
      <c r="B76" s="2"/>
      <c r="C76" s="2"/>
      <c r="D76" s="2"/>
      <c r="E76" s="4"/>
      <c r="F76" s="80"/>
      <c r="G76" s="80"/>
      <c r="H76" s="80" t="s">
        <v>164</v>
      </c>
      <c r="I76" s="80"/>
      <c r="J76" s="80"/>
      <c r="K76" s="80"/>
      <c r="L76" s="80"/>
      <c r="M76" s="81"/>
      <c r="N76" s="80"/>
      <c r="O76" s="80"/>
      <c r="P76" s="80"/>
      <c r="Q76" s="82"/>
    </row>
    <row r="77" spans="1:17" ht="55.5" customHeight="1" x14ac:dyDescent="0.25">
      <c r="A77" s="127" t="s">
        <v>382</v>
      </c>
      <c r="B77" s="128"/>
      <c r="C77" s="84" t="s">
        <v>380</v>
      </c>
      <c r="D77" s="85" t="s">
        <v>383</v>
      </c>
      <c r="E77" s="86" t="s">
        <v>365</v>
      </c>
      <c r="F77" s="129" t="s">
        <v>384</v>
      </c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30"/>
    </row>
    <row r="78" spans="1:17" ht="99" customHeight="1" x14ac:dyDescent="0.25">
      <c r="A78" s="85" t="s">
        <v>385</v>
      </c>
      <c r="B78" s="83" t="s">
        <v>386</v>
      </c>
      <c r="C78" s="87" t="s">
        <v>387</v>
      </c>
      <c r="D78" s="88" t="s">
        <v>388</v>
      </c>
      <c r="E78" s="2" t="s">
        <v>248</v>
      </c>
      <c r="F78" s="89">
        <v>152990000</v>
      </c>
      <c r="G78" s="2" t="s">
        <v>23</v>
      </c>
      <c r="H78" s="89">
        <v>152990000</v>
      </c>
      <c r="I78" s="1">
        <v>44722</v>
      </c>
      <c r="J78" s="1">
        <v>44734</v>
      </c>
      <c r="K78" s="1">
        <v>44779</v>
      </c>
      <c r="L78" s="2" t="s">
        <v>23</v>
      </c>
      <c r="M78" s="33">
        <v>1</v>
      </c>
      <c r="N78" s="89">
        <v>152990000</v>
      </c>
      <c r="O78" s="89">
        <v>0</v>
      </c>
      <c r="P78" s="2" t="s">
        <v>214</v>
      </c>
      <c r="Q78" s="42" t="s">
        <v>389</v>
      </c>
    </row>
    <row r="79" spans="1:17" ht="104.25" customHeight="1" x14ac:dyDescent="0.25">
      <c r="A79" s="85" t="s">
        <v>390</v>
      </c>
      <c r="B79" s="83" t="s">
        <v>391</v>
      </c>
      <c r="C79" s="90" t="s">
        <v>392</v>
      </c>
      <c r="D79" s="91" t="s">
        <v>393</v>
      </c>
      <c r="E79" s="2" t="s">
        <v>248</v>
      </c>
      <c r="F79" s="6">
        <v>64607073.299999997</v>
      </c>
      <c r="G79" s="2" t="s">
        <v>23</v>
      </c>
      <c r="H79" s="6">
        <v>64607073.299999997</v>
      </c>
      <c r="I79" s="1">
        <v>44764</v>
      </c>
      <c r="J79" s="1">
        <v>44770</v>
      </c>
      <c r="K79" s="46">
        <v>44816</v>
      </c>
      <c r="L79" s="2" t="s">
        <v>23</v>
      </c>
      <c r="M79" s="5">
        <v>1</v>
      </c>
      <c r="N79" s="6">
        <v>64607073.299999997</v>
      </c>
      <c r="O79" s="15">
        <v>0</v>
      </c>
      <c r="P79" s="2" t="s">
        <v>394</v>
      </c>
      <c r="Q79" s="42" t="s">
        <v>395</v>
      </c>
    </row>
    <row r="80" spans="1:17" ht="61.5" customHeight="1" x14ac:dyDescent="0.25">
      <c r="A80" s="85" t="s">
        <v>396</v>
      </c>
      <c r="B80" s="83" t="s">
        <v>397</v>
      </c>
      <c r="C80" s="55" t="s">
        <v>398</v>
      </c>
      <c r="D80" s="2" t="s">
        <v>399</v>
      </c>
      <c r="E80" s="2" t="s">
        <v>248</v>
      </c>
      <c r="F80" s="6">
        <v>201095899.03</v>
      </c>
      <c r="G80" s="2" t="s">
        <v>23</v>
      </c>
      <c r="H80" s="6">
        <v>201095899.03</v>
      </c>
      <c r="I80" s="1">
        <v>44845</v>
      </c>
      <c r="J80" s="1">
        <v>44852</v>
      </c>
      <c r="K80" s="1">
        <v>44911</v>
      </c>
      <c r="L80" s="2" t="s">
        <v>23</v>
      </c>
      <c r="M80" s="33">
        <v>1</v>
      </c>
      <c r="N80" s="6">
        <v>201095899.03</v>
      </c>
      <c r="O80" s="2">
        <v>0.1</v>
      </c>
      <c r="P80" s="2" t="s">
        <v>303</v>
      </c>
      <c r="Q80" s="42" t="s">
        <v>400</v>
      </c>
    </row>
    <row r="81" spans="1:37" ht="66" x14ac:dyDescent="0.25">
      <c r="A81" s="85" t="s">
        <v>401</v>
      </c>
      <c r="B81" s="83" t="s">
        <v>402</v>
      </c>
      <c r="C81" s="2" t="s">
        <v>403</v>
      </c>
      <c r="D81" s="2" t="s">
        <v>404</v>
      </c>
      <c r="E81" s="2" t="s">
        <v>248</v>
      </c>
      <c r="F81" s="92">
        <v>1114793675</v>
      </c>
      <c r="G81" s="2" t="s">
        <v>23</v>
      </c>
      <c r="H81" s="92">
        <v>1114793675</v>
      </c>
      <c r="I81" s="16">
        <v>44881</v>
      </c>
      <c r="J81" s="1">
        <v>44887</v>
      </c>
      <c r="K81" s="1">
        <v>44918</v>
      </c>
      <c r="L81" s="2" t="s">
        <v>405</v>
      </c>
      <c r="M81" s="33">
        <v>0</v>
      </c>
      <c r="N81" s="15">
        <v>0</v>
      </c>
      <c r="O81" s="92">
        <v>1114793675</v>
      </c>
      <c r="P81" s="2" t="s">
        <v>406</v>
      </c>
      <c r="Q81" s="17" t="s">
        <v>407</v>
      </c>
    </row>
    <row r="82" spans="1:37" ht="86.25" customHeight="1" x14ac:dyDescent="0.25">
      <c r="A82" s="85" t="s">
        <v>408</v>
      </c>
      <c r="B82" s="85" t="s">
        <v>409</v>
      </c>
      <c r="C82" s="4" t="s">
        <v>410</v>
      </c>
      <c r="D82" s="2" t="s">
        <v>411</v>
      </c>
      <c r="E82" s="2" t="s">
        <v>248</v>
      </c>
      <c r="F82" s="15">
        <v>59342138</v>
      </c>
      <c r="G82" s="2" t="s">
        <v>23</v>
      </c>
      <c r="H82" s="15">
        <v>59342138</v>
      </c>
      <c r="I82" s="46">
        <v>44830</v>
      </c>
      <c r="J82" s="46">
        <v>44833</v>
      </c>
      <c r="K82" s="46">
        <v>44877</v>
      </c>
      <c r="L82" s="2" t="s">
        <v>412</v>
      </c>
      <c r="M82" s="33" t="s">
        <v>502</v>
      </c>
      <c r="N82" s="6">
        <v>59342138</v>
      </c>
      <c r="O82" s="89">
        <v>0</v>
      </c>
      <c r="P82" s="4" t="s">
        <v>202</v>
      </c>
      <c r="Q82" s="17" t="s">
        <v>413</v>
      </c>
    </row>
    <row r="83" spans="1:37" ht="64.5" customHeight="1" x14ac:dyDescent="0.25">
      <c r="A83" s="85" t="s">
        <v>414</v>
      </c>
      <c r="B83" s="85" t="s">
        <v>415</v>
      </c>
      <c r="C83" s="2" t="s">
        <v>416</v>
      </c>
      <c r="D83" s="2" t="s">
        <v>417</v>
      </c>
      <c r="E83" s="2" t="s">
        <v>248</v>
      </c>
      <c r="F83" s="6">
        <v>158358200</v>
      </c>
      <c r="G83" s="2" t="s">
        <v>23</v>
      </c>
      <c r="H83" s="6">
        <v>158358200</v>
      </c>
      <c r="I83" s="1">
        <v>44904</v>
      </c>
      <c r="J83" s="1">
        <v>44909</v>
      </c>
      <c r="K83" s="1">
        <v>44915</v>
      </c>
      <c r="L83" s="2" t="s">
        <v>23</v>
      </c>
      <c r="M83" s="33">
        <v>1</v>
      </c>
      <c r="N83" s="6">
        <v>158358200</v>
      </c>
      <c r="O83" s="15">
        <v>0</v>
      </c>
      <c r="P83" s="2" t="s">
        <v>418</v>
      </c>
      <c r="Q83" s="17" t="s">
        <v>419</v>
      </c>
    </row>
    <row r="84" spans="1:37" ht="64.5" customHeight="1" x14ac:dyDescent="0.25">
      <c r="A84" s="85" t="s">
        <v>420</v>
      </c>
      <c r="B84" s="85" t="s">
        <v>421</v>
      </c>
      <c r="C84" s="93" t="s">
        <v>422</v>
      </c>
      <c r="D84" s="2" t="s">
        <v>423</v>
      </c>
      <c r="E84" s="2" t="s">
        <v>76</v>
      </c>
      <c r="F84" s="15">
        <v>300400000</v>
      </c>
      <c r="G84" s="2" t="s">
        <v>23</v>
      </c>
      <c r="H84" s="15">
        <v>300400000</v>
      </c>
      <c r="I84" s="1">
        <v>44918</v>
      </c>
      <c r="J84" s="1">
        <v>44923</v>
      </c>
      <c r="K84" s="1">
        <v>44925</v>
      </c>
      <c r="L84" s="2" t="s">
        <v>424</v>
      </c>
      <c r="M84" s="33">
        <v>0.6</v>
      </c>
      <c r="N84" s="15">
        <v>0</v>
      </c>
      <c r="O84" s="15">
        <v>300400000</v>
      </c>
      <c r="P84" s="2" t="s">
        <v>425</v>
      </c>
      <c r="Q84" s="17" t="s">
        <v>426</v>
      </c>
    </row>
    <row r="85" spans="1:37" ht="64.5" customHeight="1" x14ac:dyDescent="0.25">
      <c r="A85" s="85" t="s">
        <v>427</v>
      </c>
      <c r="B85" s="85" t="s">
        <v>428</v>
      </c>
      <c r="C85" s="93" t="s">
        <v>429</v>
      </c>
      <c r="D85" s="2" t="s">
        <v>430</v>
      </c>
      <c r="E85" s="2" t="s">
        <v>248</v>
      </c>
      <c r="F85" s="15">
        <v>41211900</v>
      </c>
      <c r="G85" s="2" t="s">
        <v>23</v>
      </c>
      <c r="H85" s="15">
        <v>41211900</v>
      </c>
      <c r="I85" s="1">
        <v>44923</v>
      </c>
      <c r="J85" s="1">
        <v>44923</v>
      </c>
      <c r="K85" s="1">
        <v>44925</v>
      </c>
      <c r="L85" s="2" t="s">
        <v>431</v>
      </c>
      <c r="M85" s="33">
        <v>0</v>
      </c>
      <c r="N85" s="15">
        <v>0</v>
      </c>
      <c r="O85" s="15">
        <v>41211900</v>
      </c>
      <c r="P85" s="2" t="s">
        <v>432</v>
      </c>
      <c r="Q85" s="17" t="s">
        <v>433</v>
      </c>
    </row>
    <row r="86" spans="1:37" ht="64.5" customHeight="1" x14ac:dyDescent="0.25">
      <c r="A86" s="85" t="s">
        <v>434</v>
      </c>
      <c r="B86" s="85" t="s">
        <v>435</v>
      </c>
      <c r="C86" s="2" t="s">
        <v>436</v>
      </c>
      <c r="D86" s="2" t="s">
        <v>437</v>
      </c>
      <c r="E86" s="2" t="s">
        <v>76</v>
      </c>
      <c r="F86" s="6">
        <v>8490534386.9399996</v>
      </c>
      <c r="G86" s="2" t="s">
        <v>23</v>
      </c>
      <c r="H86" s="6">
        <v>8490534386.9399996</v>
      </c>
      <c r="I86" s="43">
        <v>44924</v>
      </c>
      <c r="J86" s="43">
        <v>44925</v>
      </c>
      <c r="K86" s="1">
        <v>45990</v>
      </c>
      <c r="L86" s="2" t="s">
        <v>23</v>
      </c>
      <c r="M86" s="33" t="s">
        <v>438</v>
      </c>
      <c r="N86" s="2" t="s">
        <v>439</v>
      </c>
      <c r="O86" s="6">
        <v>8490534386.9399996</v>
      </c>
      <c r="P86" s="2" t="s">
        <v>440</v>
      </c>
      <c r="Q86" s="17" t="s">
        <v>441</v>
      </c>
    </row>
    <row r="87" spans="1:37" ht="106.5" customHeight="1" x14ac:dyDescent="0.25">
      <c r="A87" s="127" t="s">
        <v>442</v>
      </c>
      <c r="B87" s="128"/>
      <c r="C87" s="83" t="s">
        <v>443</v>
      </c>
      <c r="D87" s="94" t="s">
        <v>444</v>
      </c>
      <c r="E87" s="94" t="s">
        <v>248</v>
      </c>
      <c r="F87" s="95">
        <v>89539096</v>
      </c>
      <c r="G87" s="94" t="s">
        <v>23</v>
      </c>
      <c r="H87" s="95">
        <v>89539096</v>
      </c>
      <c r="I87" s="131" t="s">
        <v>443</v>
      </c>
      <c r="J87" s="132"/>
      <c r="K87" s="132"/>
      <c r="L87" s="132"/>
      <c r="M87" s="132"/>
      <c r="N87" s="132"/>
      <c r="O87" s="132"/>
      <c r="P87" s="132"/>
      <c r="Q87" s="17" t="s">
        <v>445</v>
      </c>
    </row>
    <row r="88" spans="1:37" ht="64.5" customHeight="1" x14ac:dyDescent="0.25">
      <c r="A88" s="85" t="s">
        <v>446</v>
      </c>
      <c r="B88" s="83" t="s">
        <v>447</v>
      </c>
      <c r="C88" s="2" t="s">
        <v>448</v>
      </c>
      <c r="D88" s="2" t="s">
        <v>449</v>
      </c>
      <c r="E88" s="4" t="s">
        <v>248</v>
      </c>
      <c r="F88" s="15">
        <v>199999338.30000001</v>
      </c>
      <c r="G88" s="4" t="s">
        <v>23</v>
      </c>
      <c r="H88" s="15">
        <v>199999338.30000001</v>
      </c>
      <c r="I88" s="1">
        <v>44922</v>
      </c>
      <c r="J88" s="43">
        <v>44923</v>
      </c>
      <c r="K88" s="1">
        <v>44925</v>
      </c>
      <c r="L88" s="46" t="s">
        <v>450</v>
      </c>
      <c r="M88" s="47">
        <v>0.9</v>
      </c>
      <c r="N88" s="15">
        <v>0</v>
      </c>
      <c r="O88" s="15">
        <v>199999338.30000001</v>
      </c>
      <c r="P88" s="2" t="s">
        <v>425</v>
      </c>
      <c r="Q88" s="17" t="s">
        <v>451</v>
      </c>
    </row>
    <row r="89" spans="1:37" ht="64.5" customHeight="1" x14ac:dyDescent="0.25">
      <c r="A89" s="85" t="s">
        <v>452</v>
      </c>
      <c r="B89" s="85" t="s">
        <v>453</v>
      </c>
      <c r="C89" s="2" t="s">
        <v>454</v>
      </c>
      <c r="D89" s="2" t="s">
        <v>455</v>
      </c>
      <c r="E89" s="2" t="s">
        <v>365</v>
      </c>
      <c r="F89" s="6">
        <v>535000000</v>
      </c>
      <c r="G89" s="2" t="s">
        <v>23</v>
      </c>
      <c r="H89" s="6">
        <v>535000000</v>
      </c>
      <c r="I89" s="1">
        <v>44923</v>
      </c>
      <c r="J89" s="1">
        <v>44929</v>
      </c>
      <c r="K89" s="1">
        <v>46021</v>
      </c>
      <c r="L89" s="2" t="s">
        <v>23</v>
      </c>
      <c r="M89" s="33">
        <v>0</v>
      </c>
      <c r="N89" s="92">
        <v>10000000</v>
      </c>
      <c r="O89" s="6">
        <v>10000000</v>
      </c>
      <c r="P89" s="1" t="s">
        <v>94</v>
      </c>
      <c r="Q89" s="17" t="s">
        <v>456</v>
      </c>
    </row>
    <row r="90" spans="1:37" s="29" customFormat="1" ht="9" customHeight="1" x14ac:dyDescent="0.25">
      <c r="A90" s="72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7"/>
      <c r="N90" s="96"/>
      <c r="O90" s="96"/>
      <c r="P90" s="96"/>
      <c r="Q90" s="98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ht="72.75" customHeight="1" x14ac:dyDescent="0.25">
      <c r="A91" s="99" t="s">
        <v>457</v>
      </c>
      <c r="B91" s="99" t="s">
        <v>458</v>
      </c>
      <c r="C91" s="4" t="s">
        <v>459</v>
      </c>
      <c r="D91" s="4" t="s">
        <v>460</v>
      </c>
      <c r="E91" s="4" t="s">
        <v>461</v>
      </c>
      <c r="F91" s="15">
        <v>41671539</v>
      </c>
      <c r="G91" s="4" t="s">
        <v>462</v>
      </c>
      <c r="H91" s="15">
        <f>F91+11668031</f>
        <v>53339570</v>
      </c>
      <c r="I91" s="46">
        <v>44813</v>
      </c>
      <c r="J91" s="46">
        <v>44827</v>
      </c>
      <c r="K91" s="46">
        <v>44900</v>
      </c>
      <c r="L91" s="4" t="s">
        <v>463</v>
      </c>
      <c r="M91" s="47">
        <v>0.9</v>
      </c>
      <c r="N91" s="15">
        <v>48005613</v>
      </c>
      <c r="O91" s="100">
        <v>5333957</v>
      </c>
      <c r="P91" s="4" t="s">
        <v>464</v>
      </c>
      <c r="Q91" s="17" t="s">
        <v>465</v>
      </c>
    </row>
    <row r="92" spans="1:37" ht="78" customHeight="1" x14ac:dyDescent="0.25">
      <c r="A92" s="99" t="s">
        <v>466</v>
      </c>
      <c r="B92" s="99" t="s">
        <v>467</v>
      </c>
      <c r="C92" s="101" t="s">
        <v>468</v>
      </c>
      <c r="D92" s="99" t="s">
        <v>469</v>
      </c>
      <c r="E92" s="99" t="s">
        <v>461</v>
      </c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02" t="s">
        <v>470</v>
      </c>
    </row>
    <row r="93" spans="1:37" ht="7.5" customHeight="1" x14ac:dyDescent="0.25">
      <c r="A93" s="2" t="s">
        <v>471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3"/>
      <c r="N93" s="15"/>
      <c r="O93" s="6"/>
      <c r="P93" s="2"/>
      <c r="Q93" s="61"/>
    </row>
    <row r="94" spans="1:37" ht="63.75" customHeight="1" x14ac:dyDescent="0.25">
      <c r="A94" s="103" t="s">
        <v>472</v>
      </c>
      <c r="B94" s="103" t="s">
        <v>473</v>
      </c>
      <c r="C94" s="2" t="s">
        <v>474</v>
      </c>
      <c r="D94" s="2" t="s">
        <v>475</v>
      </c>
      <c r="E94" s="2" t="s">
        <v>137</v>
      </c>
      <c r="F94" s="6">
        <v>481362027</v>
      </c>
      <c r="G94" s="2" t="s">
        <v>23</v>
      </c>
      <c r="H94" s="6">
        <v>481362027</v>
      </c>
      <c r="I94" s="1">
        <v>44813</v>
      </c>
      <c r="J94" s="1">
        <v>44830</v>
      </c>
      <c r="K94" s="1">
        <v>44891</v>
      </c>
      <c r="L94" s="104" t="s">
        <v>476</v>
      </c>
      <c r="M94" s="105">
        <v>1</v>
      </c>
      <c r="N94" s="6">
        <v>481362027</v>
      </c>
      <c r="O94" s="6">
        <v>0</v>
      </c>
      <c r="P94" s="2" t="s">
        <v>464</v>
      </c>
      <c r="Q94" s="17" t="s">
        <v>477</v>
      </c>
    </row>
    <row r="95" spans="1:37" ht="70.5" customHeight="1" x14ac:dyDescent="0.25">
      <c r="A95" s="103" t="s">
        <v>478</v>
      </c>
      <c r="B95" s="103" t="s">
        <v>468</v>
      </c>
      <c r="C95" s="106" t="s">
        <v>468</v>
      </c>
      <c r="D95" s="103" t="s">
        <v>479</v>
      </c>
      <c r="E95" s="103" t="s">
        <v>480</v>
      </c>
      <c r="F95" s="107">
        <v>1367450815</v>
      </c>
      <c r="G95" s="120" t="s">
        <v>135</v>
      </c>
      <c r="H95" s="121"/>
      <c r="I95" s="121"/>
      <c r="J95" s="122"/>
      <c r="K95" s="108">
        <v>46234</v>
      </c>
      <c r="L95" s="120" t="s">
        <v>468</v>
      </c>
      <c r="M95" s="121"/>
      <c r="N95" s="121"/>
      <c r="O95" s="121"/>
      <c r="P95" s="121"/>
      <c r="Q95" s="109" t="s">
        <v>481</v>
      </c>
    </row>
    <row r="96" spans="1:37" ht="6.75" customHeight="1" x14ac:dyDescent="0.2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111"/>
      <c r="N96" s="23"/>
      <c r="O96" s="23"/>
      <c r="P96" s="23"/>
    </row>
    <row r="97" spans="1:17" ht="63.75" customHeight="1" x14ac:dyDescent="0.25">
      <c r="A97" s="112" t="s">
        <v>482</v>
      </c>
      <c r="B97" s="112" t="s">
        <v>483</v>
      </c>
      <c r="C97" s="2" t="s">
        <v>484</v>
      </c>
      <c r="D97" s="2" t="s">
        <v>485</v>
      </c>
      <c r="E97" s="2" t="s">
        <v>480</v>
      </c>
      <c r="F97" s="6">
        <v>57870977</v>
      </c>
      <c r="G97" s="2" t="s">
        <v>23</v>
      </c>
      <c r="H97" s="6">
        <v>57870977</v>
      </c>
      <c r="I97" s="1">
        <v>44893</v>
      </c>
      <c r="J97" s="1">
        <v>44894</v>
      </c>
      <c r="K97" s="1">
        <v>46234</v>
      </c>
      <c r="L97" s="104" t="s">
        <v>23</v>
      </c>
      <c r="M97" s="105">
        <v>0.5</v>
      </c>
      <c r="N97" s="6">
        <v>25533812.5</v>
      </c>
      <c r="O97" s="6">
        <v>0</v>
      </c>
      <c r="P97" s="2" t="s">
        <v>202</v>
      </c>
      <c r="Q97" s="17" t="s">
        <v>486</v>
      </c>
    </row>
    <row r="98" spans="1:17" ht="16.5" x14ac:dyDescent="0.25">
      <c r="A98" s="11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111"/>
      <c r="N98" s="23"/>
      <c r="O98" s="23"/>
      <c r="P98" s="23"/>
    </row>
    <row r="99" spans="1:17" ht="16.5" x14ac:dyDescent="0.25">
      <c r="A99" s="11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111"/>
      <c r="N99" s="23"/>
      <c r="O99" s="23"/>
      <c r="P99" s="23"/>
    </row>
    <row r="100" spans="1:17" ht="16.5" x14ac:dyDescent="0.25">
      <c r="A100" s="11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111"/>
      <c r="N100" s="23"/>
      <c r="O100" s="23"/>
      <c r="P100" s="23"/>
    </row>
    <row r="101" spans="1:17" ht="16.5" x14ac:dyDescent="0.25">
      <c r="A101" s="11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111"/>
      <c r="N101" s="23"/>
      <c r="O101" s="23"/>
      <c r="P101" s="23"/>
    </row>
    <row r="102" spans="1:17" ht="16.5" x14ac:dyDescent="0.25">
      <c r="A102" s="11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111"/>
      <c r="N102" s="23"/>
      <c r="O102" s="23"/>
      <c r="P102" s="23"/>
    </row>
    <row r="103" spans="1:17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111"/>
      <c r="N103" s="23"/>
      <c r="O103" s="23"/>
      <c r="P103" s="23"/>
    </row>
    <row r="104" spans="1:17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111"/>
      <c r="N104" s="23"/>
      <c r="O104" s="23"/>
      <c r="P104" s="23"/>
    </row>
    <row r="105" spans="1:17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111"/>
      <c r="N105" s="23"/>
      <c r="O105" s="23"/>
      <c r="P105" s="23"/>
    </row>
    <row r="106" spans="1:17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111"/>
      <c r="N106" s="23"/>
      <c r="O106" s="23"/>
      <c r="P106" s="23"/>
    </row>
    <row r="107" spans="1:17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111"/>
      <c r="N107" s="23"/>
      <c r="O107" s="23"/>
      <c r="P107" s="23"/>
    </row>
    <row r="108" spans="1:17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111"/>
      <c r="N108" s="23"/>
      <c r="O108" s="23"/>
      <c r="P108" s="23"/>
    </row>
    <row r="109" spans="1:17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111"/>
      <c r="N109" s="23"/>
      <c r="O109" s="23"/>
      <c r="P109" s="23"/>
    </row>
    <row r="110" spans="1:17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111"/>
      <c r="N110" s="23"/>
      <c r="O110" s="23"/>
      <c r="P110" s="23"/>
    </row>
    <row r="111" spans="1:17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111"/>
      <c r="N111" s="23"/>
      <c r="O111" s="23"/>
      <c r="P111" s="23"/>
    </row>
    <row r="112" spans="1:17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111"/>
      <c r="N112" s="23"/>
      <c r="O112" s="23"/>
      <c r="P112" s="23"/>
    </row>
    <row r="113" spans="13:13" s="23" customFormat="1" x14ac:dyDescent="0.25">
      <c r="M113" s="111"/>
    </row>
    <row r="114" spans="13:13" s="23" customFormat="1" x14ac:dyDescent="0.25">
      <c r="M114" s="111"/>
    </row>
    <row r="115" spans="13:13" s="23" customFormat="1" x14ac:dyDescent="0.25">
      <c r="M115" s="111"/>
    </row>
    <row r="116" spans="13:13" s="23" customFormat="1" x14ac:dyDescent="0.25">
      <c r="M116" s="111"/>
    </row>
    <row r="117" spans="13:13" s="23" customFormat="1" x14ac:dyDescent="0.25">
      <c r="M117" s="111"/>
    </row>
    <row r="118" spans="13:13" s="23" customFormat="1" x14ac:dyDescent="0.25">
      <c r="M118" s="111"/>
    </row>
    <row r="119" spans="13:13" s="23" customFormat="1" x14ac:dyDescent="0.25">
      <c r="M119" s="111"/>
    </row>
    <row r="120" spans="13:13" s="23" customFormat="1" x14ac:dyDescent="0.25">
      <c r="M120" s="111"/>
    </row>
    <row r="121" spans="13:13" s="23" customFormat="1" x14ac:dyDescent="0.25">
      <c r="M121" s="111"/>
    </row>
    <row r="122" spans="13:13" s="23" customFormat="1" x14ac:dyDescent="0.25">
      <c r="M122" s="111"/>
    </row>
    <row r="123" spans="13:13" s="23" customFormat="1" x14ac:dyDescent="0.25">
      <c r="M123" s="111"/>
    </row>
    <row r="124" spans="13:13" s="23" customFormat="1" x14ac:dyDescent="0.25">
      <c r="M124" s="111"/>
    </row>
    <row r="125" spans="13:13" s="23" customFormat="1" x14ac:dyDescent="0.25">
      <c r="M125" s="111"/>
    </row>
    <row r="126" spans="13:13" s="23" customFormat="1" x14ac:dyDescent="0.25">
      <c r="M126" s="111"/>
    </row>
    <row r="127" spans="13:13" s="23" customFormat="1" x14ac:dyDescent="0.25">
      <c r="M127" s="111"/>
    </row>
    <row r="128" spans="13:13" s="23" customFormat="1" x14ac:dyDescent="0.25">
      <c r="M128" s="111"/>
    </row>
    <row r="129" spans="13:13" s="23" customFormat="1" x14ac:dyDescent="0.25">
      <c r="M129" s="111"/>
    </row>
    <row r="130" spans="13:13" s="23" customFormat="1" x14ac:dyDescent="0.25">
      <c r="M130" s="111"/>
    </row>
    <row r="131" spans="13:13" s="23" customFormat="1" x14ac:dyDescent="0.25">
      <c r="M131" s="111"/>
    </row>
    <row r="132" spans="13:13" s="23" customFormat="1" x14ac:dyDescent="0.25">
      <c r="M132" s="111"/>
    </row>
    <row r="133" spans="13:13" s="23" customFormat="1" x14ac:dyDescent="0.25">
      <c r="M133" s="111"/>
    </row>
    <row r="134" spans="13:13" s="23" customFormat="1" x14ac:dyDescent="0.25">
      <c r="M134" s="111"/>
    </row>
    <row r="135" spans="13:13" s="23" customFormat="1" x14ac:dyDescent="0.25">
      <c r="M135" s="111"/>
    </row>
    <row r="136" spans="13:13" s="23" customFormat="1" x14ac:dyDescent="0.25">
      <c r="M136" s="111"/>
    </row>
    <row r="137" spans="13:13" s="23" customFormat="1" x14ac:dyDescent="0.25">
      <c r="M137" s="111"/>
    </row>
    <row r="138" spans="13:13" s="23" customFormat="1" x14ac:dyDescent="0.25">
      <c r="M138" s="111"/>
    </row>
    <row r="139" spans="13:13" s="23" customFormat="1" x14ac:dyDescent="0.25">
      <c r="M139" s="111"/>
    </row>
    <row r="140" spans="13:13" s="23" customFormat="1" x14ac:dyDescent="0.25">
      <c r="M140" s="111"/>
    </row>
    <row r="141" spans="13:13" s="23" customFormat="1" x14ac:dyDescent="0.25">
      <c r="M141" s="111"/>
    </row>
    <row r="142" spans="13:13" s="23" customFormat="1" x14ac:dyDescent="0.25">
      <c r="M142" s="111"/>
    </row>
    <row r="143" spans="13:13" s="23" customFormat="1" x14ac:dyDescent="0.25">
      <c r="M143" s="111"/>
    </row>
    <row r="144" spans="13:13" s="23" customFormat="1" x14ac:dyDescent="0.25">
      <c r="M144" s="111"/>
    </row>
    <row r="145" spans="13:13" s="23" customFormat="1" x14ac:dyDescent="0.25">
      <c r="M145" s="111"/>
    </row>
    <row r="146" spans="13:13" s="23" customFormat="1" x14ac:dyDescent="0.25">
      <c r="M146" s="111"/>
    </row>
    <row r="147" spans="13:13" s="23" customFormat="1" x14ac:dyDescent="0.25">
      <c r="M147" s="111"/>
    </row>
    <row r="148" spans="13:13" s="23" customFormat="1" x14ac:dyDescent="0.25">
      <c r="M148" s="111"/>
    </row>
    <row r="149" spans="13:13" s="23" customFormat="1" x14ac:dyDescent="0.25">
      <c r="M149" s="111"/>
    </row>
    <row r="150" spans="13:13" s="23" customFormat="1" x14ac:dyDescent="0.25">
      <c r="M150" s="111"/>
    </row>
    <row r="151" spans="13:13" s="23" customFormat="1" x14ac:dyDescent="0.25">
      <c r="M151" s="111"/>
    </row>
    <row r="152" spans="13:13" s="23" customFormat="1" x14ac:dyDescent="0.25">
      <c r="M152" s="111"/>
    </row>
    <row r="153" spans="13:13" s="23" customFormat="1" x14ac:dyDescent="0.25">
      <c r="M153" s="111"/>
    </row>
    <row r="154" spans="13:13" s="23" customFormat="1" x14ac:dyDescent="0.25">
      <c r="M154" s="111"/>
    </row>
    <row r="155" spans="13:13" s="23" customFormat="1" x14ac:dyDescent="0.25">
      <c r="M155" s="111"/>
    </row>
    <row r="156" spans="13:13" s="23" customFormat="1" x14ac:dyDescent="0.25">
      <c r="M156" s="111"/>
    </row>
    <row r="157" spans="13:13" s="23" customFormat="1" x14ac:dyDescent="0.25">
      <c r="M157" s="111"/>
    </row>
    <row r="158" spans="13:13" s="23" customFormat="1" x14ac:dyDescent="0.25">
      <c r="M158" s="111"/>
    </row>
    <row r="159" spans="13:13" s="23" customFormat="1" x14ac:dyDescent="0.25">
      <c r="M159" s="111"/>
    </row>
    <row r="160" spans="13:13" s="23" customFormat="1" x14ac:dyDescent="0.25">
      <c r="M160" s="111"/>
    </row>
    <row r="161" spans="13:13" s="23" customFormat="1" x14ac:dyDescent="0.25">
      <c r="M161" s="111"/>
    </row>
    <row r="162" spans="13:13" s="23" customFormat="1" x14ac:dyDescent="0.25">
      <c r="M162" s="111"/>
    </row>
    <row r="163" spans="13:13" s="23" customFormat="1" x14ac:dyDescent="0.25">
      <c r="M163" s="111"/>
    </row>
    <row r="164" spans="13:13" s="23" customFormat="1" x14ac:dyDescent="0.25">
      <c r="M164" s="111"/>
    </row>
    <row r="165" spans="13:13" s="23" customFormat="1" x14ac:dyDescent="0.25">
      <c r="M165" s="111"/>
    </row>
    <row r="166" spans="13:13" s="23" customFormat="1" x14ac:dyDescent="0.25">
      <c r="M166" s="111"/>
    </row>
    <row r="167" spans="13:13" s="23" customFormat="1" x14ac:dyDescent="0.25">
      <c r="M167" s="111"/>
    </row>
    <row r="168" spans="13:13" s="23" customFormat="1" x14ac:dyDescent="0.25">
      <c r="M168" s="111"/>
    </row>
    <row r="169" spans="13:13" s="23" customFormat="1" x14ac:dyDescent="0.25">
      <c r="M169" s="111"/>
    </row>
    <row r="170" spans="13:13" s="23" customFormat="1" x14ac:dyDescent="0.25">
      <c r="M170" s="111"/>
    </row>
    <row r="171" spans="13:13" s="23" customFormat="1" x14ac:dyDescent="0.25">
      <c r="M171" s="111"/>
    </row>
    <row r="172" spans="13:13" s="23" customFormat="1" x14ac:dyDescent="0.25">
      <c r="M172" s="111"/>
    </row>
    <row r="173" spans="13:13" s="23" customFormat="1" x14ac:dyDescent="0.25">
      <c r="M173" s="111"/>
    </row>
    <row r="174" spans="13:13" s="23" customFormat="1" x14ac:dyDescent="0.25">
      <c r="M174" s="111"/>
    </row>
    <row r="175" spans="13:13" s="23" customFormat="1" x14ac:dyDescent="0.25">
      <c r="M175" s="111"/>
    </row>
    <row r="176" spans="13:13" s="23" customFormat="1" x14ac:dyDescent="0.25">
      <c r="M176" s="111"/>
    </row>
    <row r="177" spans="13:13" s="23" customFormat="1" x14ac:dyDescent="0.25">
      <c r="M177" s="111"/>
    </row>
    <row r="178" spans="13:13" s="23" customFormat="1" x14ac:dyDescent="0.25">
      <c r="M178" s="111"/>
    </row>
    <row r="179" spans="13:13" s="23" customFormat="1" x14ac:dyDescent="0.25">
      <c r="M179" s="111"/>
    </row>
    <row r="180" spans="13:13" s="23" customFormat="1" x14ac:dyDescent="0.25">
      <c r="M180" s="111"/>
    </row>
    <row r="181" spans="13:13" s="23" customFormat="1" x14ac:dyDescent="0.25">
      <c r="M181" s="111"/>
    </row>
    <row r="182" spans="13:13" s="23" customFormat="1" x14ac:dyDescent="0.25">
      <c r="M182" s="111"/>
    </row>
    <row r="183" spans="13:13" s="23" customFormat="1" x14ac:dyDescent="0.25">
      <c r="M183" s="111"/>
    </row>
    <row r="184" spans="13:13" s="23" customFormat="1" x14ac:dyDescent="0.25">
      <c r="M184" s="111"/>
    </row>
    <row r="185" spans="13:13" s="23" customFormat="1" x14ac:dyDescent="0.25">
      <c r="M185" s="111"/>
    </row>
    <row r="186" spans="13:13" s="23" customFormat="1" x14ac:dyDescent="0.25">
      <c r="M186" s="111"/>
    </row>
    <row r="187" spans="13:13" s="23" customFormat="1" x14ac:dyDescent="0.25">
      <c r="M187" s="111"/>
    </row>
    <row r="188" spans="13:13" s="23" customFormat="1" x14ac:dyDescent="0.25">
      <c r="M188" s="111"/>
    </row>
    <row r="189" spans="13:13" s="23" customFormat="1" x14ac:dyDescent="0.25">
      <c r="M189" s="111"/>
    </row>
    <row r="190" spans="13:13" s="23" customFormat="1" x14ac:dyDescent="0.25">
      <c r="M190" s="111"/>
    </row>
    <row r="191" spans="13:13" s="23" customFormat="1" x14ac:dyDescent="0.25">
      <c r="M191" s="111"/>
    </row>
    <row r="192" spans="13:13" s="23" customFormat="1" x14ac:dyDescent="0.25">
      <c r="M192" s="111"/>
    </row>
    <row r="193" spans="13:13" s="23" customFormat="1" x14ac:dyDescent="0.25">
      <c r="M193" s="111"/>
    </row>
    <row r="194" spans="13:13" s="23" customFormat="1" x14ac:dyDescent="0.25">
      <c r="M194" s="111"/>
    </row>
    <row r="195" spans="13:13" s="23" customFormat="1" x14ac:dyDescent="0.25">
      <c r="M195" s="111"/>
    </row>
    <row r="196" spans="13:13" s="23" customFormat="1" x14ac:dyDescent="0.25">
      <c r="M196" s="111"/>
    </row>
    <row r="197" spans="13:13" s="23" customFormat="1" x14ac:dyDescent="0.25">
      <c r="M197" s="111"/>
    </row>
    <row r="198" spans="13:13" s="23" customFormat="1" x14ac:dyDescent="0.25">
      <c r="M198" s="111"/>
    </row>
    <row r="199" spans="13:13" s="23" customFormat="1" x14ac:dyDescent="0.25">
      <c r="M199" s="111"/>
    </row>
    <row r="200" spans="13:13" s="23" customFormat="1" x14ac:dyDescent="0.25">
      <c r="M200" s="111"/>
    </row>
    <row r="201" spans="13:13" s="23" customFormat="1" x14ac:dyDescent="0.25">
      <c r="M201" s="111"/>
    </row>
    <row r="202" spans="13:13" s="23" customFormat="1" x14ac:dyDescent="0.25">
      <c r="M202" s="111"/>
    </row>
    <row r="203" spans="13:13" s="23" customFormat="1" x14ac:dyDescent="0.25">
      <c r="M203" s="111"/>
    </row>
    <row r="204" spans="13:13" s="23" customFormat="1" x14ac:dyDescent="0.25">
      <c r="M204" s="111"/>
    </row>
    <row r="205" spans="13:13" s="23" customFormat="1" x14ac:dyDescent="0.25">
      <c r="M205" s="111"/>
    </row>
    <row r="206" spans="13:13" s="23" customFormat="1" x14ac:dyDescent="0.25">
      <c r="M206" s="111"/>
    </row>
    <row r="207" spans="13:13" s="23" customFormat="1" x14ac:dyDescent="0.25">
      <c r="M207" s="111"/>
    </row>
    <row r="208" spans="13:13" s="23" customFormat="1" x14ac:dyDescent="0.25">
      <c r="M208" s="111"/>
    </row>
    <row r="209" spans="11:13" s="23" customFormat="1" x14ac:dyDescent="0.25">
      <c r="M209" s="111"/>
    </row>
    <row r="210" spans="11:13" s="23" customFormat="1" x14ac:dyDescent="0.25">
      <c r="M210" s="111"/>
    </row>
    <row r="211" spans="11:13" s="23" customFormat="1" x14ac:dyDescent="0.25">
      <c r="M211" s="111"/>
    </row>
    <row r="212" spans="11:13" s="23" customFormat="1" x14ac:dyDescent="0.25">
      <c r="M212" s="111"/>
    </row>
    <row r="213" spans="11:13" s="23" customFormat="1" x14ac:dyDescent="0.25">
      <c r="M213" s="111"/>
    </row>
    <row r="214" spans="11:13" s="23" customFormat="1" x14ac:dyDescent="0.25">
      <c r="M214" s="111"/>
    </row>
    <row r="215" spans="11:13" s="23" customFormat="1" x14ac:dyDescent="0.25">
      <c r="M215" s="111"/>
    </row>
    <row r="216" spans="11:13" s="23" customFormat="1" x14ac:dyDescent="0.25">
      <c r="K216" s="114"/>
      <c r="M216" s="111"/>
    </row>
  </sheetData>
  <protectedRanges>
    <protectedRange algorithmName="SHA-512" hashValue="BDs4pLxsLsWbHDMIVLrnSHhWb5WmYjf1FMV/aQ+u+GrtEergWFvWVTpfj9sWb1iu3Qda1VanUYK6GIOMoZVa/A==" saltValue="RCECD2sRl5GhBejqVbszSw==" spinCount="100000" sqref="E75 Q84 F81:K83 Q86:Q87 C88:C94 C78:C86 D78:E94 P81:Q83 L81:O82 F78:O78 N83 F80:Q80 F79:L79 P79:Q79 F84:P87 Q78 C97:Q97 P39 F88:Q94" name="Rango5_1"/>
    <protectedRange algorithmName="SHA-512" hashValue="Hu+vqRtJ9rUMfAYcY//cZttsRMIFUbfHYMFMbq9hKolxwhpMY6pEy3QREjpN8a4A8IY8ZTUmkhe+YefFqI2oBQ==" saltValue="YdukdRfdEnYC7fuMFLQGGA==" spinCount="100000" sqref="C51:L56 Q51:Q56" name="Rango3_1"/>
    <protectedRange algorithmName="SHA-512" hashValue="oSlOByrXa2fHO8ic1lACGd9UbD8lUCc+8z6jfl06ZYuPGY0CCqxdQeYMAvX/S4YCJ3+qcn3NE+jQVU0cF19RjA==" saltValue="yAxxeImicweJUu2aawdsjg==" spinCount="100000" sqref="C10:Q10 Q9 C5:Q8 C9:O9 O15" name="Rango1_1"/>
    <protectedRange algorithmName="SHA-512" hashValue="O5tJtzOErg4J8O5aMYNfx1F8e8XT+v6KSSMYsjCyTg6FlhS/lJQIEGpgnuol65xOknzcfubvVztiHqp2KXqqjQ==" saltValue="DBrIADfZ1fwl6W1Jpn/mAA==" spinCount="100000" sqref="C26:C44 B24:B25 G40:H40 F22:H39 D22:E44 F41:H44 C22:C23 I28:L29 P28:Q29 P78 I39:O39 Q39 P51:P53 I22:Q27 P9 P49 P55:P56 P58 I30:Q38 P15:Q15 I40:Q44 C15:N15 C12:Q14 C16:Q21" name="Rango2_1"/>
    <protectedRange algorithmName="SHA-512" hashValue="sVpu+6j+8bSH4ZjFaP6/lX3Rk+Y+LhT0NRTJ3txvGRDp3BT9Xd+Eu6Dq7x1OXHTp1fAwIuShlZebNMGa+8wDyg==" saltValue="njWtRdBD0d4yxyIVnEDkxA==" spinCount="100000" sqref="Q58:Q75 D75 C58:C75 F75:P75 E66:P66 D61:P62 D59:L60 P59:P60 D64:P64 D63:L63 P63 D58:N58 D67:P69 D65:O65 D71:P74 D70:N70 P70" name="Rango4_1"/>
  </protectedRanges>
  <mergeCells count="28">
    <mergeCell ref="A30:A33"/>
    <mergeCell ref="I46:I47"/>
    <mergeCell ref="D1:E3"/>
    <mergeCell ref="L1:P3"/>
    <mergeCell ref="Q1:Q3"/>
    <mergeCell ref="B25:C25"/>
    <mergeCell ref="F25:Q25"/>
    <mergeCell ref="A34:A37"/>
    <mergeCell ref="A46:A47"/>
    <mergeCell ref="D46:D47"/>
    <mergeCell ref="E46:E47"/>
    <mergeCell ref="G46:G47"/>
    <mergeCell ref="F92:P92"/>
    <mergeCell ref="G95:J95"/>
    <mergeCell ref="L95:P95"/>
    <mergeCell ref="P46:P47"/>
    <mergeCell ref="A75:B75"/>
    <mergeCell ref="F75:Q75"/>
    <mergeCell ref="A77:B77"/>
    <mergeCell ref="F77:Q77"/>
    <mergeCell ref="A87:B87"/>
    <mergeCell ref="I87:P87"/>
    <mergeCell ref="J46:J47"/>
    <mergeCell ref="K46:K47"/>
    <mergeCell ref="L46:L47"/>
    <mergeCell ref="M46:M47"/>
    <mergeCell ref="N46:N47"/>
    <mergeCell ref="O46:O47"/>
  </mergeCells>
  <hyperlinks>
    <hyperlink ref="Q78" r:id="rId1" xr:uid="{DD3BF12E-C38A-4AE8-85A2-5F9815F32FA9}"/>
    <hyperlink ref="Q48" r:id="rId2" xr:uid="{39AF196F-DA87-4FE9-9262-A9779F7F6129}"/>
    <hyperlink ref="Q49" r:id="rId3" xr:uid="{FD10CB4B-C80B-4B05-BD6F-5B59734B21C9}"/>
    <hyperlink ref="Q50" r:id="rId4" xr:uid="{0E7A618E-C3E0-43C4-9538-006EB33F91B1}"/>
    <hyperlink ref="Q51" r:id="rId5" xr:uid="{B38C3273-80F9-40BF-9FB3-0B83CF40E087}"/>
    <hyperlink ref="Q52" r:id="rId6" xr:uid="{FE459721-EA81-420D-BDEF-E38EA3E1263D}"/>
    <hyperlink ref="Q53" r:id="rId7" xr:uid="{8FFDA484-563A-4504-A58C-B101B0D6F0CC}"/>
    <hyperlink ref="Q54" r:id="rId8" xr:uid="{D3742D6B-FB37-40CB-97C8-0BB64BFFF134}"/>
    <hyperlink ref="Q56" r:id="rId9" xr:uid="{25831623-5D5B-41E9-95D3-9A5F5D71C496}"/>
    <hyperlink ref="Q27" r:id="rId10" xr:uid="{227EFFB1-4FF7-4709-ACAA-F979B3BCA284}"/>
    <hyperlink ref="Q28" r:id="rId11" xr:uid="{E85B4CE2-6832-41A1-94A1-75B5A9E3D8FD}"/>
    <hyperlink ref="Q29" r:id="rId12" xr:uid="{626F7888-65F6-4B13-819A-1B6E874D41F8}"/>
    <hyperlink ref="Q32" r:id="rId13" xr:uid="{064BBF53-FB93-44E1-BFCE-CEE86A762D5D}"/>
    <hyperlink ref="Q30" r:id="rId14" xr:uid="{29ACA29F-DC3F-42F7-898B-757D57C458FC}"/>
    <hyperlink ref="Q31" r:id="rId15" xr:uid="{C8CD7626-9FE4-4377-B442-566047EA3F73}"/>
    <hyperlink ref="Q33" r:id="rId16" xr:uid="{E49FB5FC-F721-47F4-90E5-F7969099651F}"/>
    <hyperlink ref="Q34" r:id="rId17" xr:uid="{CC2192A2-5EAD-4B5B-8ADA-91F0D5AEA506}"/>
    <hyperlink ref="Q35" r:id="rId18" xr:uid="{D0171E3F-06AB-4492-ABA4-6102708C99B8}"/>
    <hyperlink ref="Q36" r:id="rId19" xr:uid="{96D969B2-C10D-4A58-BA02-BFB5BC556EA4}"/>
    <hyperlink ref="Q37" r:id="rId20" xr:uid="{B76EA61C-B675-429C-A7CE-5350B4EE7C46}"/>
    <hyperlink ref="Q38" r:id="rId21" xr:uid="{27D6DE34-4598-442B-8ADC-986908ACBDBC}"/>
    <hyperlink ref="Q55" r:id="rId22" xr:uid="{C25AABF9-E78F-4D80-ABAE-B724595178B3}"/>
    <hyperlink ref="Q82" r:id="rId23" xr:uid="{BBBCAED2-0D6F-4F0D-8C5A-0746401337FE}"/>
    <hyperlink ref="Q60" r:id="rId24" xr:uid="{9D1AC1FE-887F-4302-B1FE-67D2930D34A2}"/>
  </hyperlinks>
  <pageMargins left="0.7" right="0.7" top="0.75" bottom="0.75" header="0.3" footer="0.3"/>
  <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Melanny Andrea Garcia Bernal</dc:creator>
  <cp:lastModifiedBy>Ana Maria Calderón Orjuela</cp:lastModifiedBy>
  <dcterms:created xsi:type="dcterms:W3CDTF">2023-02-03T21:05:05Z</dcterms:created>
  <dcterms:modified xsi:type="dcterms:W3CDTF">2023-02-20T14:10:28Z</dcterms:modified>
</cp:coreProperties>
</file>