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Jennyfer\BACK UP JENNYFER MOLINA 2011-11-16\2024\Comunicaciones\pagina web\publicaciones\planeación\"/>
    </mc:Choice>
  </mc:AlternateContent>
  <xr:revisionPtr revIDLastSave="0" documentId="8_{69E494BE-4880-46E9-BF6D-5A01D9B69382}" xr6:coauthVersionLast="47" xr6:coauthVersionMax="47" xr10:uidLastSave="{00000000-0000-0000-0000-000000000000}"/>
  <bookViews>
    <workbookView xWindow="-120" yWindow="-120" windowWidth="29040" windowHeight="15840" tabRatio="778" firstSheet="7" activeTab="7" xr2:uid="{00000000-000D-0000-FFFF-FFFF00000000}"/>
  </bookViews>
  <sheets>
    <sheet name="SG- G.Financiero" sheetId="10" r:id="rId1"/>
    <sheet name="SG- G. Control Disciplinario" sheetId="4" r:id="rId2"/>
    <sheet name="SG- G. Contratos" sheetId="14" r:id="rId3"/>
    <sheet name="SG- G.Talento Humano" sheetId="13" r:id="rId4"/>
    <sheet name="SG- G.Administrativo" sheetId="3" r:id="rId5"/>
    <sheet name="Subdirección Gral" sheetId="8" r:id="rId6"/>
    <sheet name="Escuela JPMP" sheetId="1" r:id="rId7"/>
    <sheet name="OAJ" sheetId="15" r:id="rId8"/>
    <sheet name="OTIC" sheetId="9" r:id="rId9"/>
    <sheet name="OAP" sheetId="17" r:id="rId10"/>
    <sheet name="Control Interno" sheetId="5" r:id="rId11"/>
  </sheets>
  <definedNames>
    <definedName name="_xlnm._FilterDatabase" localSheetId="10" hidden="1">'Control Interno'!$B$6:$WVQ$6</definedName>
    <definedName name="_xlnm._FilterDatabase" localSheetId="6" hidden="1">'Escuela JPMP'!$B$6:$WVQ$47</definedName>
    <definedName name="_xlnm._FilterDatabase" localSheetId="7" hidden="1">OAJ!$B$6:$WVQ$6</definedName>
    <definedName name="_xlnm._FilterDatabase" localSheetId="9" hidden="1">OAP!$B$6:$WVQ$6</definedName>
    <definedName name="_xlnm._FilterDatabase" localSheetId="8" hidden="1">OTIC!$A$6:$WWJ$51</definedName>
    <definedName name="_xlnm._FilterDatabase" localSheetId="2" hidden="1">'SG- G. Contratos'!$B$6:$WVQ$6</definedName>
    <definedName name="_xlnm._FilterDatabase" localSheetId="1" hidden="1">'SG- G. Control Disciplinario'!$B$6:$WVQ$6</definedName>
    <definedName name="_xlnm._FilterDatabase" localSheetId="4" hidden="1">'SG- G.Administrativo'!$B$6:$WVQ$6</definedName>
    <definedName name="_xlnm._FilterDatabase" localSheetId="0" hidden="1">'SG- G.Financiero'!$B$6:$WVQ$6</definedName>
    <definedName name="_xlnm._FilterDatabase" localSheetId="3" hidden="1">'SG- G.Talento Humano'!$B$6:$WVQ$6</definedName>
    <definedName name="_xlnm._FilterDatabase" localSheetId="5" hidden="1">'Subdirección Gral'!$B$6:$WVQ$6</definedName>
    <definedName name="_xlnm.Print_Area" localSheetId="10">'Control Interno'!$A$1:$AB$11</definedName>
    <definedName name="_xlnm.Print_Area" localSheetId="7">OAJ!$A$1:$AB$27</definedName>
    <definedName name="_xlnm.Print_Area" localSheetId="2">'SG- G. Contratos'!$A$1:$AB$13</definedName>
    <definedName name="_xlnm.Print_Area" localSheetId="1">'SG- G. Control Disciplinario'!$A$1:$AB$13</definedName>
    <definedName name="_xlnm.Print_Area" localSheetId="4">'SG- G.Administrativo'!$A$1:$AB$25</definedName>
    <definedName name="_xlnm.Print_Area" localSheetId="0">'SG- G.Financiero'!$A$1:$AB$11</definedName>
    <definedName name="_xlnm.Print_Area" localSheetId="5">'Subdirección Gral'!$A$1:$AB$23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2" i="9" l="1"/>
  <c r="X28" i="1"/>
  <c r="Y40" i="5"/>
  <c r="Y29" i="8"/>
  <c r="W22" i="13"/>
  <c r="U30" i="9"/>
  <c r="W48" i="9"/>
  <c r="U42" i="9"/>
  <c r="V42" i="9"/>
  <c r="X42" i="9" s="1"/>
  <c r="V40" i="9"/>
  <c r="W46" i="9"/>
  <c r="W44" i="9"/>
  <c r="W32" i="9"/>
  <c r="W48" i="17"/>
  <c r="X8" i="8"/>
  <c r="W30" i="13"/>
  <c r="W40" i="9"/>
  <c r="W38" i="1"/>
  <c r="V28" i="1"/>
  <c r="U28" i="1"/>
  <c r="U14" i="1"/>
  <c r="X14" i="1"/>
  <c r="V24" i="9"/>
  <c r="X10" i="1"/>
  <c r="X8" i="1"/>
  <c r="W12" i="4"/>
  <c r="W10" i="4"/>
  <c r="X8" i="4"/>
  <c r="U12" i="4"/>
  <c r="V10" i="4"/>
  <c r="U10" i="4"/>
  <c r="V8" i="4"/>
  <c r="U8" i="4"/>
  <c r="W8" i="9"/>
  <c r="X10" i="3"/>
  <c r="V26" i="9"/>
  <c r="U26" i="9"/>
  <c r="W30" i="9"/>
  <c r="W50" i="9"/>
  <c r="U50" i="9"/>
  <c r="U48" i="9"/>
  <c r="V46" i="9"/>
  <c r="U46" i="9"/>
  <c r="V44" i="9"/>
  <c r="U44" i="9"/>
  <c r="U40" i="9"/>
  <c r="W38" i="9"/>
  <c r="V38" i="9"/>
  <c r="U38" i="9"/>
  <c r="W36" i="9"/>
  <c r="V36" i="9"/>
  <c r="U36" i="9"/>
  <c r="W34" i="9"/>
  <c r="V34" i="9"/>
  <c r="U34" i="9"/>
  <c r="V32" i="9"/>
  <c r="U32" i="9"/>
  <c r="V30" i="9"/>
  <c r="V28" i="9"/>
  <c r="U28" i="9"/>
  <c r="U24" i="9"/>
  <c r="W22" i="9"/>
  <c r="V22" i="9"/>
  <c r="U22" i="9"/>
  <c r="W20" i="9"/>
  <c r="U20" i="9"/>
  <c r="X20" i="9" s="1"/>
  <c r="W18" i="9"/>
  <c r="V18" i="9"/>
  <c r="U18" i="9"/>
  <c r="W16" i="9"/>
  <c r="V16" i="9"/>
  <c r="U16" i="9"/>
  <c r="U14" i="9"/>
  <c r="W14" i="9"/>
  <c r="V14" i="9"/>
  <c r="W12" i="9"/>
  <c r="V12" i="9"/>
  <c r="U12" i="9"/>
  <c r="W10" i="9"/>
  <c r="V10" i="9"/>
  <c r="U10" i="9"/>
  <c r="V8" i="9"/>
  <c r="X8" i="9" s="1"/>
  <c r="U8" i="9"/>
  <c r="W26" i="15"/>
  <c r="V26" i="15"/>
  <c r="U26" i="15"/>
  <c r="X26" i="15" s="1"/>
  <c r="W24" i="15"/>
  <c r="V24" i="15"/>
  <c r="X24" i="15" s="1"/>
  <c r="U24" i="15"/>
  <c r="W22" i="15"/>
  <c r="V22" i="15"/>
  <c r="X22" i="15" s="1"/>
  <c r="U22" i="15"/>
  <c r="W20" i="15"/>
  <c r="V20" i="15"/>
  <c r="X20" i="15" s="1"/>
  <c r="U20" i="15"/>
  <c r="W18" i="15"/>
  <c r="V18" i="15"/>
  <c r="U18" i="15"/>
  <c r="X18" i="15" s="1"/>
  <c r="W16" i="15"/>
  <c r="V16" i="15"/>
  <c r="X16" i="15" s="1"/>
  <c r="U16" i="15"/>
  <c r="W14" i="15"/>
  <c r="V14" i="15"/>
  <c r="X14" i="15" s="1"/>
  <c r="U14" i="15"/>
  <c r="W12" i="15"/>
  <c r="V12" i="15"/>
  <c r="X12" i="15" s="1"/>
  <c r="U12" i="15"/>
  <c r="W10" i="15"/>
  <c r="V10" i="15"/>
  <c r="X10" i="15" s="1"/>
  <c r="U10" i="15"/>
  <c r="W8" i="15"/>
  <c r="V8" i="15"/>
  <c r="X8" i="15" s="1"/>
  <c r="U8" i="15"/>
  <c r="W24" i="3"/>
  <c r="V24" i="3"/>
  <c r="U24" i="3"/>
  <c r="W22" i="3"/>
  <c r="V22" i="3"/>
  <c r="U22" i="3"/>
  <c r="W20" i="3"/>
  <c r="V20" i="3"/>
  <c r="U20" i="3"/>
  <c r="W18" i="3"/>
  <c r="V18" i="3"/>
  <c r="U18" i="3"/>
  <c r="X18" i="3" s="1"/>
  <c r="W16" i="3"/>
  <c r="V16" i="3"/>
  <c r="U16" i="3"/>
  <c r="W14" i="3"/>
  <c r="V14" i="3"/>
  <c r="U14" i="3"/>
  <c r="W12" i="3"/>
  <c r="V12" i="3"/>
  <c r="U12" i="3"/>
  <c r="X12" i="3" s="1"/>
  <c r="W10" i="3"/>
  <c r="V10" i="3"/>
  <c r="U10" i="3"/>
  <c r="W8" i="3"/>
  <c r="V8" i="3"/>
  <c r="X8" i="3" s="1"/>
  <c r="U8" i="3"/>
  <c r="V46" i="13"/>
  <c r="U46" i="13"/>
  <c r="W46" i="13"/>
  <c r="W44" i="13"/>
  <c r="V44" i="13"/>
  <c r="U44" i="13"/>
  <c r="U42" i="13"/>
  <c r="W42" i="13"/>
  <c r="V42" i="13"/>
  <c r="W40" i="13"/>
  <c r="V40" i="13"/>
  <c r="U40" i="13"/>
  <c r="W38" i="13"/>
  <c r="V38" i="13"/>
  <c r="U38" i="13"/>
  <c r="W36" i="13"/>
  <c r="V36" i="13"/>
  <c r="U36" i="13"/>
  <c r="W34" i="13"/>
  <c r="V34" i="13"/>
  <c r="U34" i="13"/>
  <c r="W32" i="13"/>
  <c r="V32" i="13"/>
  <c r="U32" i="13"/>
  <c r="X30" i="13"/>
  <c r="V30" i="13"/>
  <c r="U30" i="13"/>
  <c r="W28" i="13"/>
  <c r="V28" i="13"/>
  <c r="U28" i="13"/>
  <c r="W26" i="13"/>
  <c r="V26" i="13"/>
  <c r="U26" i="13"/>
  <c r="W24" i="13"/>
  <c r="V24" i="13"/>
  <c r="U24" i="13"/>
  <c r="V22" i="13"/>
  <c r="U22" i="13"/>
  <c r="W20" i="13"/>
  <c r="V20" i="13"/>
  <c r="U20" i="13"/>
  <c r="W18" i="13"/>
  <c r="V18" i="13"/>
  <c r="U18" i="13"/>
  <c r="W16" i="13"/>
  <c r="V16" i="13"/>
  <c r="U16" i="13"/>
  <c r="V14" i="13"/>
  <c r="U14" i="13"/>
  <c r="U12" i="13"/>
  <c r="W12" i="13"/>
  <c r="V12" i="13"/>
  <c r="W10" i="13"/>
  <c r="V10" i="13"/>
  <c r="U10" i="13"/>
  <c r="W8" i="13"/>
  <c r="V8" i="13"/>
  <c r="U8" i="13"/>
  <c r="U12" i="14"/>
  <c r="U10" i="14"/>
  <c r="U8" i="14"/>
  <c r="V12" i="4"/>
  <c r="X12" i="4" s="1"/>
  <c r="W12" i="14"/>
  <c r="V12" i="14"/>
  <c r="W10" i="14"/>
  <c r="V10" i="14"/>
  <c r="W8" i="14"/>
  <c r="V8" i="14"/>
  <c r="W10" i="10"/>
  <c r="V10" i="10"/>
  <c r="X10" i="10" s="1"/>
  <c r="U10" i="10"/>
  <c r="V8" i="10"/>
  <c r="X8" i="10" s="1"/>
  <c r="U8" i="10"/>
  <c r="V28" i="17"/>
  <c r="W28" i="17"/>
  <c r="X28" i="17"/>
  <c r="W22" i="8"/>
  <c r="V22" i="8"/>
  <c r="U22" i="8"/>
  <c r="W20" i="8"/>
  <c r="V20" i="8"/>
  <c r="U20" i="8"/>
  <c r="X20" i="8" s="1"/>
  <c r="W18" i="8"/>
  <c r="V18" i="8"/>
  <c r="X18" i="8" s="1"/>
  <c r="U18" i="8"/>
  <c r="W16" i="8"/>
  <c r="V16" i="8"/>
  <c r="U16" i="8"/>
  <c r="X16" i="8" s="1"/>
  <c r="W14" i="8"/>
  <c r="V14" i="8"/>
  <c r="X14" i="8" s="1"/>
  <c r="U14" i="8"/>
  <c r="W12" i="8"/>
  <c r="V12" i="8"/>
  <c r="X12" i="8" s="1"/>
  <c r="U12" i="8"/>
  <c r="W10" i="8"/>
  <c r="V10" i="8"/>
  <c r="U10" i="8"/>
  <c r="W8" i="8"/>
  <c r="V8" i="8"/>
  <c r="U8" i="8"/>
  <c r="W46" i="1"/>
  <c r="V46" i="1"/>
  <c r="U46" i="1"/>
  <c r="W44" i="1"/>
  <c r="V44" i="1"/>
  <c r="U44" i="1"/>
  <c r="W42" i="1"/>
  <c r="V42" i="1"/>
  <c r="U42" i="1"/>
  <c r="W40" i="1"/>
  <c r="V40" i="1"/>
  <c r="U40" i="1"/>
  <c r="V38" i="1"/>
  <c r="U38" i="1"/>
  <c r="X36" i="1"/>
  <c r="V36" i="1"/>
  <c r="U36" i="1"/>
  <c r="W34" i="1"/>
  <c r="V34" i="1"/>
  <c r="U34" i="1"/>
  <c r="W32" i="1"/>
  <c r="V32" i="1"/>
  <c r="U32" i="1"/>
  <c r="W30" i="1"/>
  <c r="V30" i="1"/>
  <c r="U30" i="1"/>
  <c r="W28" i="1"/>
  <c r="W26" i="1"/>
  <c r="V26" i="1"/>
  <c r="X26" i="1" s="1"/>
  <c r="U26" i="1"/>
  <c r="W24" i="1"/>
  <c r="V24" i="1"/>
  <c r="U24" i="1"/>
  <c r="W22" i="1"/>
  <c r="V22" i="1"/>
  <c r="U22" i="1"/>
  <c r="W20" i="1"/>
  <c r="V20" i="1"/>
  <c r="U20" i="1"/>
  <c r="W18" i="1"/>
  <c r="V18" i="1"/>
  <c r="U18" i="1"/>
  <c r="U16" i="1"/>
  <c r="V16" i="1"/>
  <c r="V14" i="1"/>
  <c r="V12" i="1"/>
  <c r="U12" i="1"/>
  <c r="U10" i="1"/>
  <c r="U8" i="1"/>
  <c r="W16" i="1"/>
  <c r="W14" i="1"/>
  <c r="W10" i="1"/>
  <c r="V10" i="1"/>
  <c r="W8" i="1"/>
  <c r="V8" i="1"/>
  <c r="W10" i="5"/>
  <c r="V10" i="5"/>
  <c r="X10" i="5" s="1"/>
  <c r="U10" i="5"/>
  <c r="W8" i="5"/>
  <c r="V8" i="5"/>
  <c r="U8" i="5"/>
  <c r="V62" i="17"/>
  <c r="U62" i="17"/>
  <c r="W60" i="17"/>
  <c r="V60" i="17"/>
  <c r="U60" i="17"/>
  <c r="W58" i="17"/>
  <c r="V58" i="17"/>
  <c r="U58" i="17"/>
  <c r="W56" i="17"/>
  <c r="V56" i="17"/>
  <c r="U56" i="17"/>
  <c r="U54" i="17"/>
  <c r="W52" i="17"/>
  <c r="V52" i="17"/>
  <c r="U52" i="17"/>
  <c r="W50" i="17"/>
  <c r="V50" i="17"/>
  <c r="U50" i="17"/>
  <c r="V48" i="17"/>
  <c r="U48" i="17"/>
  <c r="U42" i="17"/>
  <c r="W38" i="17"/>
  <c r="V38" i="17"/>
  <c r="U38" i="17"/>
  <c r="W36" i="17"/>
  <c r="V36" i="17"/>
  <c r="U36" i="17"/>
  <c r="V26" i="17"/>
  <c r="U26" i="17"/>
  <c r="U24" i="17"/>
  <c r="W24" i="17"/>
  <c r="V24" i="17"/>
  <c r="W20" i="17"/>
  <c r="V20" i="17"/>
  <c r="U20" i="17"/>
  <c r="W18" i="17"/>
  <c r="V18" i="17"/>
  <c r="U18" i="17"/>
  <c r="W16" i="17"/>
  <c r="W8" i="17"/>
  <c r="W22" i="17"/>
  <c r="V22" i="17"/>
  <c r="U22" i="17"/>
  <c r="V16" i="17"/>
  <c r="U16" i="17"/>
  <c r="W14" i="17"/>
  <c r="V14" i="17"/>
  <c r="U14" i="17"/>
  <c r="V12" i="17"/>
  <c r="U12" i="17"/>
  <c r="V10" i="17"/>
  <c r="U10" i="17"/>
  <c r="U8" i="17"/>
  <c r="V8" i="17"/>
  <c r="X8" i="17" s="1"/>
  <c r="X8" i="5"/>
  <c r="W62" i="17"/>
  <c r="W54" i="17"/>
  <c r="V54" i="17"/>
  <c r="W46" i="17"/>
  <c r="V46" i="17"/>
  <c r="U46" i="17"/>
  <c r="W44" i="17"/>
  <c r="V44" i="17"/>
  <c r="U44" i="17"/>
  <c r="W42" i="17"/>
  <c r="V42" i="17"/>
  <c r="W40" i="17"/>
  <c r="V40" i="17"/>
  <c r="U40" i="17"/>
  <c r="W34" i="17"/>
  <c r="V34" i="17"/>
  <c r="U34" i="17"/>
  <c r="W32" i="17"/>
  <c r="V32" i="17"/>
  <c r="U32" i="17"/>
  <c r="W30" i="17"/>
  <c r="V30" i="17"/>
  <c r="U30" i="17"/>
  <c r="X18" i="9" l="1"/>
  <c r="X44" i="9"/>
  <c r="X16" i="9"/>
  <c r="X34" i="9"/>
  <c r="X30" i="9"/>
  <c r="X38" i="9"/>
  <c r="X12" i="9"/>
  <c r="X46" i="9"/>
  <c r="X14" i="9"/>
  <c r="X36" i="9"/>
  <c r="X10" i="9"/>
  <c r="X22" i="9"/>
  <c r="X22" i="8"/>
  <c r="X8" i="13"/>
  <c r="X14" i="13"/>
  <c r="X16" i="13"/>
  <c r="X18" i="13"/>
  <c r="X20" i="13"/>
  <c r="X22" i="13"/>
  <c r="X24" i="13"/>
  <c r="X28" i="13"/>
  <c r="X36" i="13"/>
  <c r="X44" i="13"/>
  <c r="X48" i="9"/>
  <c r="X30" i="17"/>
  <c r="X44" i="17"/>
  <c r="X62" i="17"/>
  <c r="X24" i="9"/>
  <c r="X26" i="9"/>
  <c r="X28" i="9"/>
  <c r="X50" i="9"/>
  <c r="X32" i="9"/>
  <c r="X16" i="3"/>
  <c r="X22" i="3"/>
  <c r="X24" i="3"/>
  <c r="X20" i="3"/>
  <c r="X14" i="3"/>
  <c r="X46" i="13"/>
  <c r="X8" i="14"/>
  <c r="X40" i="17"/>
  <c r="X16" i="17"/>
  <c r="X24" i="17"/>
  <c r="X52" i="17"/>
  <c r="X22" i="17"/>
  <c r="X10" i="17"/>
  <c r="X32" i="17"/>
  <c r="X36" i="17"/>
  <c r="X46" i="17"/>
  <c r="X34" i="17"/>
  <c r="X54" i="17"/>
  <c r="X12" i="17"/>
  <c r="X42" i="17"/>
  <c r="X22" i="1"/>
  <c r="X60" i="17"/>
  <c r="X58" i="17"/>
  <c r="X56" i="17"/>
  <c r="X50" i="17"/>
  <c r="X48" i="17"/>
  <c r="X38" i="17"/>
  <c r="X26" i="17"/>
  <c r="X20" i="17"/>
  <c r="X18" i="17"/>
  <c r="X14" i="17"/>
  <c r="X12" i="14" l="1"/>
  <c r="X10" i="14"/>
  <c r="W36" i="1" l="1"/>
  <c r="X34" i="1"/>
  <c r="X24" i="1"/>
  <c r="X18" i="1"/>
  <c r="X16" i="1"/>
  <c r="W12" i="1"/>
  <c r="W14" i="13"/>
  <c r="X32" i="13" l="1"/>
  <c r="X12" i="13"/>
  <c r="X26" i="13"/>
  <c r="X10" i="13"/>
  <c r="X38" i="13"/>
  <c r="X40" i="13"/>
  <c r="X34" i="13"/>
  <c r="X44" i="1"/>
  <c r="X42" i="1"/>
  <c r="X32" i="1"/>
  <c r="X20" i="1"/>
  <c r="X30" i="1"/>
  <c r="X40" i="1"/>
  <c r="X12" i="1"/>
  <c r="X38" i="1"/>
  <c r="X46" i="1"/>
  <c r="X42" i="13" l="1"/>
  <c r="X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L14" authorId="0" shapeId="0" xr:uid="{76991A27-0237-41F9-ADDF-C0F5E81969DF}">
      <text>
        <r>
          <rPr>
            <b/>
            <sz val="9"/>
            <color indexed="81"/>
            <rFont val="Tahoma"/>
            <family val="2"/>
          </rPr>
          <t>OAP:</t>
        </r>
        <r>
          <rPr>
            <sz val="9"/>
            <color indexed="81"/>
            <rFont val="Tahoma"/>
            <family val="2"/>
          </rPr>
          <t xml:space="preserve">
No se reportó en el seguimiento en el primer cuatrimestre.</t>
        </r>
      </text>
    </comment>
    <comment ref="L19" authorId="0" shapeId="0" xr:uid="{478A13BA-DAB1-4D0A-8222-1ABF90599FD1}">
      <text>
        <r>
          <rPr>
            <b/>
            <sz val="9"/>
            <color indexed="81"/>
            <rFont val="Tahoma"/>
            <family val="2"/>
          </rPr>
          <t>OAP:</t>
        </r>
        <r>
          <rPr>
            <sz val="9"/>
            <color indexed="81"/>
            <rFont val="Tahoma"/>
            <family val="2"/>
          </rPr>
          <t xml:space="preserve">
En el primer cuatrimestre reportaron avance e la actividad la cual se ajustó programación en la sesión 4 CIGyD.</t>
        </r>
      </text>
    </comment>
    <comment ref="K21" authorId="0" shapeId="0" xr:uid="{2B7A0C24-6733-43B7-96CD-5EFFBEF69D45}">
      <text>
        <r>
          <rPr>
            <b/>
            <sz val="9"/>
            <color indexed="81"/>
            <rFont val="Tahoma"/>
            <family val="2"/>
          </rPr>
          <t>OAP:</t>
        </r>
        <r>
          <rPr>
            <sz val="9"/>
            <color indexed="81"/>
            <rFont val="Tahoma"/>
            <family val="2"/>
          </rPr>
          <t xml:space="preserve">
En el primer cuatrimestre reportaron avance de la actividad la cual se ajustó programación en la sesión 4 CIGyD.</t>
        </r>
      </text>
    </comment>
    <comment ref="L33" authorId="0" shapeId="0" xr:uid="{B1516A25-1263-4838-B009-294E68155CD5}">
      <text>
        <r>
          <rPr>
            <b/>
            <sz val="9"/>
            <color indexed="81"/>
            <rFont val="Tahoma"/>
            <family val="2"/>
          </rPr>
          <t>OAP:</t>
        </r>
        <r>
          <rPr>
            <sz val="9"/>
            <color indexed="81"/>
            <rFont val="Tahoma"/>
            <family val="2"/>
          </rPr>
          <t xml:space="preserve">
En el primer cuatrimestre reportaron avance parcial 80%</t>
        </r>
      </text>
    </comment>
    <comment ref="L39" authorId="0" shapeId="0" xr:uid="{8CC81CAC-CA5D-42D9-95B3-97F496D15D5B}">
      <text>
        <r>
          <rPr>
            <b/>
            <sz val="9"/>
            <color indexed="81"/>
            <rFont val="Tahoma"/>
            <family val="2"/>
          </rPr>
          <t>OAP:</t>
        </r>
        <r>
          <rPr>
            <sz val="9"/>
            <color indexed="81"/>
            <rFont val="Tahoma"/>
            <family val="2"/>
          </rPr>
          <t xml:space="preserve">
En el primer cuatrimestre reportaron avance parcial 50%</t>
        </r>
      </text>
    </comment>
    <comment ref="P39" authorId="0" shapeId="0" xr:uid="{5CF0AFA4-8317-41F1-88B6-E750BDF89A28}">
      <text>
        <r>
          <rPr>
            <b/>
            <sz val="9"/>
            <color indexed="81"/>
            <rFont val="Tahoma"/>
            <family val="2"/>
          </rPr>
          <t>OAP:</t>
        </r>
        <r>
          <rPr>
            <sz val="9"/>
            <color indexed="81"/>
            <rFont val="Tahoma"/>
            <family val="2"/>
          </rPr>
          <t xml:space="preserve">
En el primer cuatrimestre reportaron avance parcial 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L11" authorId="0" shapeId="0" xr:uid="{07577774-B249-4153-BCEC-01281F79D96A}">
      <text>
        <r>
          <rPr>
            <b/>
            <sz val="9"/>
            <color indexed="81"/>
            <rFont val="Tahoma"/>
            <family val="2"/>
          </rPr>
          <t>OAP:</t>
        </r>
        <r>
          <rPr>
            <sz val="9"/>
            <color indexed="81"/>
            <rFont val="Tahoma"/>
            <family val="2"/>
          </rPr>
          <t xml:space="preserve">
En el primer cuatrimestre se reportó avance parcial de 18%</t>
        </r>
      </text>
    </comment>
    <comment ref="L29" authorId="0" shapeId="0" xr:uid="{E02A353D-8B01-40A5-A638-E997EC4D84DE}">
      <text>
        <r>
          <rPr>
            <b/>
            <sz val="9"/>
            <color indexed="81"/>
            <rFont val="Tahoma"/>
            <family val="2"/>
          </rPr>
          <t>OAP:</t>
        </r>
        <r>
          <rPr>
            <sz val="9"/>
            <color indexed="81"/>
            <rFont val="Tahoma"/>
            <family val="2"/>
          </rPr>
          <t xml:space="preserve">
En el primer cuatrimestre se reportó avance del  30% de la actividad la cual se ajustó programación en la sesión 4 CIGyD.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J13" authorId="0" shapeId="0" xr:uid="{108CEC50-9318-4503-BBA3-7FACEF70EF16}">
      <text>
        <r>
          <rPr>
            <b/>
            <sz val="9"/>
            <color indexed="81"/>
            <rFont val="Tahoma"/>
            <family val="2"/>
          </rPr>
          <t>OAP:</t>
        </r>
        <r>
          <rPr>
            <sz val="9"/>
            <color indexed="81"/>
            <rFont val="Tahoma"/>
            <family val="2"/>
          </rPr>
          <t xml:space="preserve">
En el primer cuatrimestre reportaron avance del 30 % e la actividad la cual se ajustó programación en la sesión 4 CIGyD.</t>
        </r>
      </text>
    </comment>
    <comment ref="E26" authorId="0" shapeId="0" xr:uid="{DF3896A0-182D-44A3-BAC3-89672CA73B43}">
      <text>
        <r>
          <rPr>
            <b/>
            <sz val="9"/>
            <color indexed="81"/>
            <rFont val="Tahoma"/>
            <family val="2"/>
          </rPr>
          <t>OAP:</t>
        </r>
        <r>
          <rPr>
            <sz val="9"/>
            <color indexed="81"/>
            <rFont val="Tahoma"/>
            <family val="2"/>
          </rPr>
          <t xml:space="preserve">
Actividad traslada de la OAP a Jurídica en la sesión 4 CIGyD.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OAP</author>
  </authors>
  <commentList>
    <comment ref="K9" authorId="0" shapeId="0" xr:uid="{B33F0FC7-DD0C-4F39-A10F-413F029823E5}">
      <text>
        <r>
          <rPr>
            <b/>
            <sz val="9"/>
            <color indexed="81"/>
            <rFont val="Tahoma"/>
            <family val="2"/>
          </rPr>
          <t>OAP:</t>
        </r>
        <r>
          <rPr>
            <sz val="9"/>
            <color indexed="81"/>
            <rFont val="Tahoma"/>
            <family val="2"/>
          </rPr>
          <t xml:space="preserve">
Se reportó en el primer cuatrimestre solo un avance del 80%</t>
        </r>
      </text>
    </comment>
    <comment ref="L39" authorId="0" shapeId="0" xr:uid="{0879A729-E12D-408A-A17E-6AB7C4831893}">
      <text>
        <r>
          <rPr>
            <b/>
            <sz val="9"/>
            <color indexed="81"/>
            <rFont val="Tahoma"/>
            <family val="2"/>
          </rPr>
          <t>OAP:</t>
        </r>
        <r>
          <rPr>
            <sz val="9"/>
            <color indexed="81"/>
            <rFont val="Tahoma"/>
            <family val="2"/>
          </rPr>
          <t xml:space="preserve">
En el primer cuatrimestre reportaron avance parcial del 50%</t>
        </r>
      </text>
    </comment>
    <comment ref="K49" authorId="0" shapeId="0" xr:uid="{610E1AE7-0901-4453-8C30-D7F561933479}">
      <text>
        <r>
          <rPr>
            <b/>
            <sz val="9"/>
            <color indexed="81"/>
            <rFont val="Tahoma"/>
            <family val="2"/>
          </rPr>
          <t>OAP:</t>
        </r>
        <r>
          <rPr>
            <sz val="9"/>
            <color indexed="81"/>
            <rFont val="Tahoma"/>
            <family val="2"/>
          </rPr>
          <t xml:space="preserve">
En el primer cuatrimestre reportaron avance parcial del 20%</t>
        </r>
      </text>
    </comment>
    <comment ref="L51" authorId="0" shapeId="0" xr:uid="{654F781A-488A-431D-833B-DD4FFA9A1135}">
      <text>
        <r>
          <rPr>
            <b/>
            <sz val="9"/>
            <color indexed="81"/>
            <rFont val="Tahoma"/>
            <family val="2"/>
          </rPr>
          <t>OAP:</t>
        </r>
        <r>
          <rPr>
            <sz val="9"/>
            <color indexed="81"/>
            <rFont val="Tahoma"/>
            <family val="2"/>
          </rPr>
          <t xml:space="preserve">
En el primer cuatrimestre reportaron avance parcial del 20%</t>
        </r>
      </text>
    </comment>
  </commentList>
</comments>
</file>

<file path=xl/sharedStrings.xml><?xml version="1.0" encoding="utf-8"?>
<sst xmlns="http://schemas.openxmlformats.org/spreadsheetml/2006/main" count="1554" uniqueCount="663">
  <si>
    <t>Plan de Acción Institucional 2023
Formato de Seguimiento Cuatrimestral
(III Cuatrimestre)</t>
  </si>
  <si>
    <t>PLAN DE ACCIÓN V4</t>
  </si>
  <si>
    <t>Seguimiento Cuantitativo de la Programación</t>
  </si>
  <si>
    <t xml:space="preserve">Ejecución </t>
  </si>
  <si>
    <t>Seguimiento Cualitativo</t>
  </si>
  <si>
    <t>Resultado/ Avance</t>
  </si>
  <si>
    <t>Dificultades</t>
  </si>
  <si>
    <t>Soportes</t>
  </si>
  <si>
    <t>Observaciones OAP</t>
  </si>
  <si>
    <t>Responsable</t>
  </si>
  <si>
    <t>Plan Institucional relacionado
(Decreto 612 de 2018)</t>
  </si>
  <si>
    <t>Política MIPG</t>
  </si>
  <si>
    <t>Meta</t>
  </si>
  <si>
    <t>Actividades</t>
  </si>
  <si>
    <t>Ponderación Actividades</t>
  </si>
  <si>
    <t>Entregable
(Medible y verificable)</t>
  </si>
  <si>
    <t>P/E</t>
  </si>
  <si>
    <t>Cuatrimestre I - % de Avance</t>
  </si>
  <si>
    <t>Cuatrimestre II - % de Avance</t>
  </si>
  <si>
    <t>Cuatrimestre III - % de Avance</t>
  </si>
  <si>
    <t>Total Programado del periodo</t>
  </si>
  <si>
    <t>Ejecución acumulada del periodo</t>
  </si>
  <si>
    <t>Ejecución acumulada de la anualidad</t>
  </si>
  <si>
    <t>Ejecutado V/S Programado</t>
  </si>
  <si>
    <t>Descripción concreta de los resultados obtenidos por la actividad. Cuando se trate de avances parciales estimar el % pendiente para cumplir lo programado, incluyendo en la redacción fecha de cumplimiento.</t>
  </si>
  <si>
    <t>Descripción de las situaciones o motivos que  originaron incumplimiento  o cumplimiento parcial.</t>
  </si>
  <si>
    <t>Evidencias que soportan el cumplimiento, de conformidad con el entregable definido para la actividad.</t>
  </si>
  <si>
    <t>Relación de aspectos relevantes identificados por el asesor de la Oficina.</t>
  </si>
  <si>
    <t>Secretaría General - Coordinador Grupo Financiero</t>
  </si>
  <si>
    <t>Ninguno</t>
  </si>
  <si>
    <t xml:space="preserve">2. Gestión presupuestal y eficiencia del gasto público </t>
  </si>
  <si>
    <t xml:space="preserve">Fortalecimiento de  los mecanismos para hacer seguimiento a la ejecución presupuestal de la Entidad. </t>
  </si>
  <si>
    <t xml:space="preserve">1.  Consolidar y generar el reporte de ejecución presupuestal  de la Entidad. </t>
  </si>
  <si>
    <t>Ley  1712 de 2014 art.9 , numeral b "b) Su presupuesto general, ejecución presupuestal histórica anual y planes de gasto público para cada año fiscal, de conformidad con el artículo 74 de la Ley 1474 de 2011"</t>
  </si>
  <si>
    <t>Informe de seguimiento  trimestral a la Ejecución Presupuestal  de la Entidad.</t>
  </si>
  <si>
    <t>P</t>
  </si>
  <si>
    <t>Durante la vigencia 2023 se han generado los reportes de ejecución presupuestal del cierre de la vigencia fiscal 2022 de acuerdo con la normatividad, y de los meses de enero a noviembre, los cuales se encuentran publicados en la sección de transparencia de la página web de la Entidad ._x000D_</t>
  </si>
  <si>
    <t>N/A</t>
  </si>
  <si>
    <r>
      <t xml:space="preserve">Para su consulta y acceso se publica en el portal Web en la sección de Transparencia, en el enlace: </t>
    </r>
    <r>
      <rPr>
        <u/>
        <sz val="10"/>
        <color rgb="FF006699"/>
        <rFont val="Verdana"/>
        <family val="2"/>
      </rPr>
      <t>https://www.justiciamilitar.gov.co/ejecucion-presupuestal</t>
    </r>
  </si>
  <si>
    <t>E</t>
  </si>
  <si>
    <t>2. Elaborar  informe de seguimiento a la ejecución presupuestal,  generando las respectivas  alertas de control  correspondientes a la vigencia actual y el rezagado presupuestal.</t>
  </si>
  <si>
    <t>Se elaboró y presentaron a la Secretaria General los Informe de seguimiento a la ejecución  presupuestal  del 30 de enero al 30 de noviembre de 2023.
Respecto al informe de cierre de vigencia 2023( Diciembre), este se realizará en el mes de enero , una vez se efectué el cierre fiscal de la vigencia de acuerdo con la normatividad vigente.</t>
  </si>
  <si>
    <t>Secretaría General - Coordinador Grupo de Control Disciplinario</t>
  </si>
  <si>
    <t xml:space="preserve">5. Integridad </t>
  </si>
  <si>
    <t>Fortalecimiento de la prevención disciplinaria en  la Entidad</t>
  </si>
  <si>
    <t xml:space="preserve">1. Socializar y publicar veinte (20) tips disciplinarios en el periodo de febrero a noviembre del año 2023.   </t>
  </si>
  <si>
    <t>Ley 1952 de 2019
Ley 2094 de 2021                                                           
Manual Operativo MIPG  V4- 2021</t>
  </si>
  <si>
    <t>1. Piezas publicitarias difundidas (20)
2. Soportes de la socialización con las dependencias.</t>
  </si>
  <si>
    <t xml:space="preserve">Durante el periodo se  elaboraron y socializaron 6  tips disciplinarios, para un total acumulado en el año de 20 piezas,  las cuales se han remitido  quincenalmente por parte de  comunicaciones a todos los funcionarios de la Entidad. </t>
  </si>
  <si>
    <t>- Piezas gráficas de los tips disciplinarios
- Correo electrónicos re socialización de los tips disciplinarios.</t>
  </si>
  <si>
    <t>2. Realizar seis (6) jornadas de sensibilización sobre prevención disciplinaria a través de diferentes medios de difusión</t>
  </si>
  <si>
    <t>Grabaciones y listados de asistencia, cartilla, presentación y formulario de Google Forms de las jornadas de prevención disciplinaria realizadas.</t>
  </si>
  <si>
    <t xml:space="preserve">Durante el periodo se realizaron 4 actividades de sensibilización para la prevención disciplinaria a los  funcionarios de  la entidad, así:  1. Procesos disciplinario Policía Nacional; 1. Procesos disciplinario Fuerzas Armadas. 1. sensibilización en acoso laboral. 1. Elaboración y socialización de la Cartilla "Preservación del orden Interno".      </t>
  </si>
  <si>
    <t xml:space="preserve">- Asistencia a las jornadas virtuales con participación de los funcionarios de la entidad.
- Correo remisorio de la Cartilla "Preservación del orden Interno" 
</t>
  </si>
  <si>
    <t>3. Socializar dos (2) asuntos disciplinarios de interés para los servidores de la Entidad en la vigencia 2023, en los meses de mayo y noviembre.</t>
  </si>
  <si>
    <t xml:space="preserve">Documentos sobre los asuntos disciplinarios  socializados. </t>
  </si>
  <si>
    <t xml:space="preserve">En el mes de noviembre, con el apoyo de las dependencias competentes, se elaboró y socializó la Cartilla Entrega  de Cargo, la cual fue remitida a  los funcionarios de la Entidad, por correo electrónico, junto con los formatos relacionados en la misma. </t>
  </si>
  <si>
    <t xml:space="preserve">- Cartilla Entrega del Cargo pdf.
- Correo de socialización de la Cartilla y los formatos anexos que se refieren en ella.   </t>
  </si>
  <si>
    <t>Secretaría General - Coordinador Grupo de Contratación</t>
  </si>
  <si>
    <t>Plan Anual de Adquisiciones</t>
  </si>
  <si>
    <t xml:space="preserve">3. Compras y Contratación Pública </t>
  </si>
  <si>
    <t>Fortalecimiento de la eficiencia del proceso de adquisición de bienes y servicios durante la vigencia.</t>
  </si>
  <si>
    <t>1.Ejecutar las actividades del Plan anual de Adquisiciones en lo pertinente a la implementación del Sistema Penal Oral Acusatorio – SPOA  relacionado con la Fase II.</t>
  </si>
  <si>
    <t xml:space="preserve"> Decreto 1082 de  2015 Artículo 2.2.1.1.1.4.1
Guía para elaborar el
Plan Anual de Adquisiciones - Colombia Compra Eficiente </t>
  </si>
  <si>
    <t xml:space="preserve">Informe de Ejecución del Plan anual de Adquisiciones en lo pertinente a la implementación del Sistema Penal Oral Acusatorio – SPOA  relacionado con la Fase II. </t>
  </si>
  <si>
    <t xml:space="preserve">Con un avance del 100% de la actividad,  se cuenta con el Informe de Ejecución del Plan anual de Adquisiciones en lo pertinente a la implementación del SPOA Fase II, corte diciembre 2023,  que gestiona el Grupo de Contratos. </t>
  </si>
  <si>
    <t>Para su consulta y acceso, en el enlace: https://juspemil.sharepoint.com/:b:/s/OficinadePlaneacion/Eb1qm5nby6hOs9k4Xs48nLABc8xaFECEKjsZPR9ogfOfWA?e=fQd5eo</t>
  </si>
  <si>
    <t>Fortalecimiento de la supervisión de contratos y estabilización del proceso de liquidación  de contratos en la Entidad.</t>
  </si>
  <si>
    <t xml:space="preserve">1. Elaborar informe de seguimiento a la liquidación de procesos contractuales.  </t>
  </si>
  <si>
    <t>Ley 80 de 1993,  Decreto 019 de 2012.
Guía para la liquidación de
los Procesos de Contratación</t>
  </si>
  <si>
    <t>Informe de liquidación de procesos contractuales. (2)</t>
  </si>
  <si>
    <t>Como avance de la actividad en un 100% se cuenta con Informe de liquidación de procesos contractuales con corte diciembre 2023,</t>
  </si>
  <si>
    <t xml:space="preserve">Para su consulta y acceso, en el enlace:https://juspemil.sharepoint.com/:b:/s/OficinadePlaneacion/EZ8KTEz20utKlQSF9Wu44lwBMlAWr79e2QqPtsNgCAfAIA?e=WQUDLs </t>
  </si>
  <si>
    <t>Mejoramiento de la gestión institucional mediante la implementación del  Modelo Integrado de Planeación y Gestión.</t>
  </si>
  <si>
    <t>1. Ejecutar plan de trabajo de las políticas Modelo Integrado de Planeación y Gestión-  MIPG.</t>
  </si>
  <si>
    <t>Ley 1474/2011
Decreto 612/2018
Resolución 00028 de 2021</t>
  </si>
  <si>
    <t>Informe de seguimiento de las políticas Modelo Integrado de Planeación y Gestión-  MIPG. (1)</t>
  </si>
  <si>
    <t>De acuerdo con la programación de actividades del plan de trabajo de implementación de la política de Compras y contratación pública, se elaboró el respetivo informe de avance y ejecución del plan de trabajo con corte al 31 de diciembre de 2023.</t>
  </si>
  <si>
    <t xml:space="preserve">N/A
</t>
  </si>
  <si>
    <t xml:space="preserve">Para su consulta y acceso, en el enlace: https://juspemil.sharepoint.com/:b:/s/OficinadePlaneacion/EbIMxwUuxmFCuAY2TVimvucBhsL63lWjYo-mYeg-kgj80Q?e=BfMLbn </t>
  </si>
  <si>
    <t>Secretaría General - Coordinador Grupo de Talento Humano</t>
  </si>
  <si>
    <t>Fortalecimiento de la Cultura Organización en la prevención de situaciones que puedan dar lugar a conflictos entre los intereses personales  y los intereses de la Entidad.</t>
  </si>
  <si>
    <t>1.  Socializar la Guía para manejo de conflictos de interés.</t>
  </si>
  <si>
    <t>Decreto 612 de 2018</t>
  </si>
  <si>
    <t xml:space="preserve">Registro de  verificación de la socialización de la Guía. </t>
  </si>
  <si>
    <t>En la jornadas de inducción y reinducción realizadas en junio y julio se socializó la Guía  para el manejo de conflictos de interés.</t>
  </si>
  <si>
    <r>
      <rPr>
        <sz val="10"/>
        <color rgb="FF000000"/>
        <rFont val="Verdana"/>
        <family val="2"/>
      </rPr>
      <t xml:space="preserve">Planillas de asistencia módulo de inducción y captura de pantalla de la grabación a reinducción. La evidencias se encuentran en el repositorio de la OAP en la ruta: </t>
    </r>
    <r>
      <rPr>
        <u/>
        <sz val="10"/>
        <color rgb="FF4472C4"/>
        <rFont val="Verdana"/>
        <family val="2"/>
      </rPr>
      <t>https://juspemil.sharepoint.com/:f:/s/OficinadePlaneacion/En4EL4R6811DkWlmqs3zyK8BRVLADVw1VbMsvkKQVrH88w?e=huxg8x</t>
    </r>
  </si>
  <si>
    <t xml:space="preserve">2,  Implementar la Guía para manejo de conflictos de interés </t>
  </si>
  <si>
    <t>Formato de declaración de conflicto de interés diligenciado.</t>
  </si>
  <si>
    <t>Se inicia implementación del formato para declaración situación conflicto de intereses, el cual se socializo con la guía establecida.
Se recibe primer reporte de conflicto de interés el 17 de enero de 2023 , el cual reposa en la historia laboral del funcionario.</t>
  </si>
  <si>
    <t>Formato declaración situación conflicto de intereses.
Por razones de confidencialidad no se puede acceder al diligenciado.
Resolución del 20 de febrero 2023 de delegación de función asociada conflicto de interés reportado.</t>
  </si>
  <si>
    <t xml:space="preserve">3. Realizar actividades de sensibilización y apropiación del Código de Ética e Integridad. </t>
  </si>
  <si>
    <t>Planillas de actividades realizadas / Talleres / Correos informativos.</t>
  </si>
  <si>
    <t>Se realizó la sensibilización  y apropiación del Código de Ética e Integridad con la participación del equipo de gestores postulados a nivel nacional, y el desarrollo de las actividades "La ruleta de la Integridad", "Descubriendo nuestros valores", "Baúl de los malos hábitos"</t>
  </si>
  <si>
    <t>Informe anual con las actividades ejecutadas, incluidas las evidencias fotográficas y los correos informativos.  
La evidencia se encuentran en el repositorio de la OAP en la ruta https://juspemil.sharepoint.com/:b:/s/OficinadePlaneacion/EcsHoqdra7ZPmOqwPJzvmv8BSoETbBv8vTh0YoqMuoXlEQ?e=Pcd1uD</t>
  </si>
  <si>
    <t>Plan Estratégico de Talento Humano 2022-2024</t>
  </si>
  <si>
    <t>4. Talento humano</t>
  </si>
  <si>
    <t>Fortalecimiento del Talento Humano  de la JPMP. </t>
  </si>
  <si>
    <t>1. Revisar y actualizar Plan Estratégico del Talento Humano en lo respectivo de la vigencia 2023.</t>
  </si>
  <si>
    <t>Plan Estratégico del Talento Humano  para la vigencia 2023 aprobado.</t>
  </si>
  <si>
    <t>Durante la sesión No. 6 del Comité Institucional de gestión y Desempeño se presentó y aprobó el Plan Estratégico del Talento Humano  para la vigencia 2023 - 2026 aprobado.</t>
  </si>
  <si>
    <r>
      <t xml:space="preserve">Para su consulta se encuentra publicado en la página Web de la Entidad en el enlace : </t>
    </r>
    <r>
      <rPr>
        <u/>
        <sz val="10"/>
        <color rgb="FF4472C4"/>
        <rFont val="Verdana"/>
        <family val="2"/>
      </rPr>
      <t xml:space="preserve">https://www.justiciamilitar.gov.co/plan-estrategico-de-talento-humano </t>
    </r>
  </si>
  <si>
    <t>2. Hacer el seguimiento y evaluación de las actividades del  Plan Estratégico del Talento Humano para la vigencia 2023.</t>
  </si>
  <si>
    <t>Informe de Evaluación Plan Estratégico del Talento Humano para la vigencia 2023. (1)</t>
  </si>
  <si>
    <t>Informe de Evaluación del Plan Estratégico de Talento Humano.
La evidencia se encuentran en el repositorio de la OAP en la ruta : https://juspemil.sharepoint.com/:b:/s/OficinadePlaneacion/EY1slS5lh49HmzCdQomA8wcBh0q_u2Wsdgg8hWOBIM_AHA?e=7u7JPt</t>
  </si>
  <si>
    <t xml:space="preserve"> Implementación del sistema de evaluación de los acuerdos de gestión.</t>
  </si>
  <si>
    <t>1.Diseñar los instrumentos para la suscripción de acuerdos de Gestión para Gerentes Públicos.</t>
  </si>
  <si>
    <t>Instrumento diseñado y aprobado.</t>
  </si>
  <si>
    <t>Se diseñó el instrumento para la suscripción de acuerdos de Gestión para Gerentes Públicos.</t>
  </si>
  <si>
    <r>
      <rPr>
        <sz val="10"/>
        <color rgb="FF000000"/>
        <rFont val="Verdana"/>
        <family val="2"/>
      </rPr>
      <t xml:space="preserve">Formato de suscripción de acuerdos de gestión para gerentes públicos.
La evidencia se encuentran en el repositorio de la OAP en la ruta :  </t>
    </r>
    <r>
      <rPr>
        <sz val="10"/>
        <color rgb="FF4472C4"/>
        <rFont val="Verdana"/>
        <family val="2"/>
      </rPr>
      <t xml:space="preserve">https://juspemil.sharepoint.com/:b:/s/OficinadePlaneacion/EY1slS5lh49HmzCdQomA8wcBh0q_u2Wsdgg8hWOBIM_AHA?e=bjKFAl
</t>
    </r>
  </si>
  <si>
    <t>Para la vigencia 2024 se debe realizar la suscripción de los acuerdos de gestión para los gerentes públicos.</t>
  </si>
  <si>
    <t>Plan Anual de Vacantes y Previsión de Recursos Humanos</t>
  </si>
  <si>
    <t>Publicación actualizada de las vacantes de la Entidad en cumplimiento de los requisitos legales y del Decreto 314 de 2021 de planta de personal.</t>
  </si>
  <si>
    <t>1. Actualizar y aprobar Plan Anual de Vacantes y Previsión de Recursos Humanos para la vigencia 2023.</t>
  </si>
  <si>
    <t>Plan Anual de Vacantes y Previsión de Recursos Humanos para la vigencia 2023 aprobado (1)
Manual de funciones actualizado y aprobado.</t>
  </si>
  <si>
    <t>El Plan Anual de Vacantes y Previsión de Recursos Humanos se aprobó en la sesión 3 del Comité Institucional de Gestión y Desempeño. El Manual de funciones de la Entidad se encuentra en revisión</t>
  </si>
  <si>
    <t xml:space="preserve"> Se encuentra en revisión de la Alta Dirección la actualización del Manual de Funciones de la Entidad. </t>
  </si>
  <si>
    <t>Para su consulta se encuentra publicado en la página Web de la Entidad en el enlace :  https://www.justiciamilitar.gov.co/plan-anual-de-vacantes-y-prevision-de-recursos-humanos</t>
  </si>
  <si>
    <t>Aunque la actividad está programada para cumplimiento en el tercer cuatrimestre durante el seguimiento del primer cuatrimestre se reportó un avance del 66% el cual se mantiene en la validación en el actual seguimiento.</t>
  </si>
  <si>
    <t>2. Evaluar el Plan Anual de Vacantes y Previsión de Recursos Humanos vigencia 2023.</t>
  </si>
  <si>
    <t xml:space="preserve"> Plan Anual de Vacantes y Previsión de Recursos Humanos vigencia 2023.</t>
  </si>
  <si>
    <t>El Plan Anual de Vacantes y Previsión de Recursos Humanos se aprobó en la sesión 3 del Comité Institucional de Gestión y Desempeño.</t>
  </si>
  <si>
    <t>Plan de Trabajo anual Seguridad y Salud en el Trabajo</t>
  </si>
  <si>
    <t>Reducción del ausentismo por causa de accidentes de trabajo y enfermedades laborales, mediante el fortalecimiento de hábitos seguros y saludables en los Servidores de la Entidad.</t>
  </si>
  <si>
    <t>1. Realizar autoevaluación de Seguridad y Salud en el trabajo 2023.</t>
  </si>
  <si>
    <t>Autodiagnóstico ARL anual (1)</t>
  </si>
  <si>
    <t>Se realizó autoevaluación del SG SST con reporte ante el Ministerio de Trabajo del 26 de enero del 2023.</t>
  </si>
  <si>
    <t>Autoreporte ante el Ministerio de trabajo.</t>
  </si>
  <si>
    <t>Reporte de avance realizado por el área en el seguimiento del primer cuatrimestre.</t>
  </si>
  <si>
    <t>2. Formular y aprobar el Plan de Trabajo Anual de Seguridad y Salud en el Trabajo para la vigencia 2023.</t>
  </si>
  <si>
    <t>Plan de Trabajo Anual de Seguridad y Salud en el Trabajo a nivel nacional para la vigencia 2023 aprobado.</t>
  </si>
  <si>
    <t>Se elaboró el Plan Anual de SST y aprobó por el Comité Institucional de Gestión y desempeño en sesión  02 Extraordinaria
del 31 de marzo de 2023.</t>
  </si>
  <si>
    <r>
      <rPr>
        <sz val="10"/>
        <rFont val="Verdana"/>
        <family val="2"/>
      </rPr>
      <t>Para su consulta se encuentra publicado en la página Web de la Entidad en el enlace :</t>
    </r>
    <r>
      <rPr>
        <u/>
        <sz val="10"/>
        <color theme="10"/>
        <rFont val="Verdana"/>
        <family val="2"/>
      </rPr>
      <t xml:space="preserve"> https://www.justiciamilitar.gov.co/sites/default/files/2023-04/Plan_de_Trabajo_Anual_de_Seguridad_y_Salud_en_el_Trabajo_2023_Version_1.pdf</t>
    </r>
  </si>
  <si>
    <t>3. Ejecutar las actividades del Plan de Trabajo Anual de Seguridad y Salud en el Trabajo para los servidores e instalaciones en Bogotá.</t>
  </si>
  <si>
    <t>Informe de Evaluación del Plan de Trabajo Anual de Seguridad y Salud en el Trabajo para la vigencia 2023.</t>
  </si>
  <si>
    <t>Durante el cuatrimestre se adelantaron las actividades incluidas en el Plan de Trabajo Anual de Seguridad y Salud en el Trabajo para la vigencia 2023.</t>
  </si>
  <si>
    <t>Informe de Evaluación del Plan Anual de Seguridad y Salud en el Trabajo.
La evidencia se encuentran en el repositorio de la OAP en la ruta :  https://juspemil.sharepoint.com/:b:/s/OficinadePlaneacion/EZOxX5XCWlpHkghmIyRpmIYBwEoiSopov6TbGhsuSSZdyg?e=ynmxsb</t>
  </si>
  <si>
    <t>4.Evaluar el Plan de Trabajo Anual de Seguridad y Salud en el Trabajo para la vigencia 2023.</t>
  </si>
  <si>
    <t>Plan de Bienestar Social e Incentivos</t>
  </si>
  <si>
    <t>Mejoramiento de la percepción del bienestar de los servidores con relación a los resultados del  2022.</t>
  </si>
  <si>
    <t>1. Actualizar y aprobar Plan de Bienestar Social e Incentivos para la vigencia 2023.</t>
  </si>
  <si>
    <t>Plan de Bienestar Social e Incentivos para la vigencia 2023 aprobado (1)</t>
  </si>
  <si>
    <t>El Plan de Bienestar Social e Incentivos para la vigencia 2023 se aprobó en la sesión 3 del Comité Institucional de Gestión y Desempeño</t>
  </si>
  <si>
    <r>
      <rPr>
        <sz val="10"/>
        <color rgb="FF000000"/>
        <rFont val="Calibri"/>
        <family val="2"/>
      </rPr>
      <t xml:space="preserve">Para su consulta se encuentra publicado en la página Web de la Entidad en el enlace : </t>
    </r>
    <r>
      <rPr>
        <u/>
        <sz val="10"/>
        <color rgb="FF0563C1"/>
        <rFont val="Calibri"/>
        <family val="2"/>
      </rPr>
      <t>https://www.justiciamilitar.gov.co/plan-de-bienestar-social-e-incentivos</t>
    </r>
  </si>
  <si>
    <t>2. Ejecutar las actividades del Plan de Bienestar Social e Incentivos  para la vigencia 2023.</t>
  </si>
  <si>
    <t>Informe de Ejecución del Plan de Bienestar Social e Incentivos vigencia 2023.</t>
  </si>
  <si>
    <t>Durante el cuatrimestre se adelantaron las actividades incluidas en el Plan de Bienestar Social e Incentivos vigencia 2023.</t>
  </si>
  <si>
    <r>
      <rPr>
        <sz val="10"/>
        <color rgb="FF000000"/>
        <rFont val="Verdana"/>
        <family val="2"/>
      </rPr>
      <t xml:space="preserve">Informe de Ejecución del Plan de Bienestar Social e Incentivos vigencia 2023. La evidencia de este informe reposa en la carpeta de seguimiento de la OAP: </t>
    </r>
    <r>
      <rPr>
        <sz val="10"/>
        <color rgb="FF4472C4"/>
        <rFont val="Verdana"/>
        <family val="2"/>
      </rPr>
      <t>https://juspemil.sharepoint.com/:b:/s/OficinadePlaneacion/EZOxX5XCWlpHkghmIyRpmIYBwEoiSopov6TbGhsuSSZdyg?e=Bbj5mh</t>
    </r>
  </si>
  <si>
    <t>3. Hacer seguimiento y evaluación al impacto de la ejecución del plan.</t>
  </si>
  <si>
    <t>Informe de Evaluación del Plan de Bienestar Social e Incentivos vigencia 2023.</t>
  </si>
  <si>
    <t>Informe de Evaluación del Plan Anual de Seguridad y Salud en el Trabajo.  La evidencia de este informe reposa en la carpeta de seguimiento de la OAP : https://juspemil.sharepoint.com/:b:/s/OficinadePlaneacion/ESgWZxli66dNt1ump5v68rQBbH5NWkbAVpepNiIIiPBRQg?e=avrLf9</t>
  </si>
  <si>
    <t xml:space="preserve">Mejoramiento del clima organizacional </t>
  </si>
  <si>
    <t>1. Adoptar esquema o instrumento para evaluar clima organizacional.</t>
  </si>
  <si>
    <t>Se realizó el diseño y aprobación de la encuesta de clima laboral y acciones de divulgación del ejercicio.</t>
  </si>
  <si>
    <r>
      <t xml:space="preserve">
Instrumento aprobado posterior  se lanzó la campaña  de difusión para el diligenciamiento de la encuesta. La evidencias se encuentran en el repositorio de la OAP en la ruta:</t>
    </r>
    <r>
      <rPr>
        <u/>
        <sz val="10"/>
        <color rgb="FF4472C4"/>
        <rFont val="Verdana"/>
        <family val="2"/>
      </rPr>
      <t xml:space="preserve"> https://juspemil.sharepoint.com/:f:/s/OficinadePlaneacion/Es0PjcHnLnhOo8-Wa21UY-0BiLUNW9z88gypzmbZ_-zJ0w?e=7SnDgS</t>
    </r>
  </si>
  <si>
    <t>2. Aplicar la evaluación de Clima Organización.</t>
  </si>
  <si>
    <t>Consolidado de evaluaciones aplicadas</t>
  </si>
  <si>
    <t>Se realizó la aplicación de la encuesta de clima laboral, actualmente se cuenta con los análisis de las preguntas cerradas. Respecto a las preguntas abiertas se está realizando su análisis y consolidación.</t>
  </si>
  <si>
    <t>Informe de Diagnóstico de Clima Organizacional. La evidencia de este informe reposa en la carpeta de seguimiento de la OAP :  https://juspemil.sharepoint.com/:b:/s/OficinadePlaneacion/EcEDc_yIBiFNvxHyA8a8yw8BIFNyO7WmleQHT_W5YWjOSA?e=RWhnaD</t>
  </si>
  <si>
    <t>3, Realizar análisis e informe de resultados de evaluación de clima organizacional.</t>
  </si>
  <si>
    <t>Informe de resultados de evaluación de clima organizacional.</t>
  </si>
  <si>
    <t xml:space="preserve">Se realizó el informe de los resultados de evaluación de clima organizacional, el cual incluye el consolidado de las encuestas aplicadas. </t>
  </si>
  <si>
    <t xml:space="preserve">Informe de Diagnóstico de Clima Organizacional. La evidencia de este informe reposa en la carpeta de seguimiento de la OAP : https://juspemil.sharepoint.com/:b:/s/OficinadePlaneacion/EcEDc_yIBiFNvxHyA8a8yw8BIFNyO7WmleQHT_W5YWjOSA?e=RWhnaD
</t>
  </si>
  <si>
    <t>4. Establecer acciones de mejoramiento en el Plan de bienestar social e incentivos vigencia 2024.</t>
  </si>
  <si>
    <t>Plan de mejoramiento elaborado.</t>
  </si>
  <si>
    <t>Se realizó el plan de mejoramiento para aplicarse en el año 2024</t>
  </si>
  <si>
    <t>Plan de mejoramiento
La evidencia de este informe reposa en la carpeta de seguimiento de la OAP : https://juspemil.sharepoint.com/:b:/s/OficinadePlaneacion/EdvM1exHc4hOuWdoC-DWulIBCTvjdD3V3-gWJYF_02SFmg?e=zMQ8dj</t>
  </si>
  <si>
    <t>7. Fortalecimiento organizacional y simplificación de procesos</t>
  </si>
  <si>
    <t>Fortalecimiento de la gestión y  del desempeño de los procesos de la Entidad.</t>
  </si>
  <si>
    <t>1. Elaborar procedimientos de los procesos de Talento Humano.</t>
  </si>
  <si>
    <t xml:space="preserve">Procedimientos aprobados y socializados </t>
  </si>
  <si>
    <t>Se elaboraron y aprobaron los procedimiento de nómina y subsidio familiar y se presentó para revisión el procedimiento de Comisiones al interior del país.</t>
  </si>
  <si>
    <r>
      <t xml:space="preserve">Procedimientos aprobados y publicados en Daruma:
</t>
    </r>
    <r>
      <rPr>
        <b/>
        <sz val="10"/>
        <color theme="1"/>
        <rFont val="Verdana"/>
        <family val="2"/>
      </rPr>
      <t xml:space="preserve">Subsidio familiar
</t>
    </r>
    <r>
      <rPr>
        <sz val="10"/>
        <color theme="1"/>
        <rFont val="Verdana"/>
        <family val="2"/>
      </rPr>
      <t xml:space="preserve">https://sgi.justiciamilitar.gov.co/app.php/staff/document/view?index=169 
</t>
    </r>
    <r>
      <rPr>
        <b/>
        <sz val="10"/>
        <color theme="1"/>
        <rFont val="Verdana"/>
        <family val="2"/>
      </rPr>
      <t xml:space="preserve">Nómina
</t>
    </r>
    <r>
      <rPr>
        <sz val="10"/>
        <color theme="1"/>
        <rFont val="Verdana"/>
        <family val="2"/>
      </rPr>
      <t>https://sgi.justiciamilitar.gov.co/app.php/staff/document/view?index=140</t>
    </r>
  </si>
  <si>
    <t>Resultado /Avance</t>
  </si>
  <si>
    <t>Total Programado</t>
  </si>
  <si>
    <t>Secretaría General - Coordinador Grupo Administrativo</t>
  </si>
  <si>
    <t>Plan Anticorrupción y Atención al Ciudadano</t>
  </si>
  <si>
    <t xml:space="preserve">8. Servicio al ciudadano </t>
  </si>
  <si>
    <t>Atención oportuna de PQRSD</t>
  </si>
  <si>
    <t>1. Implementar plan de acción del componente de atención al ciudadano del Plan Anticorrupción y Atención al Ciudadano 2023.</t>
  </si>
  <si>
    <t>Ley 1474/2011
Decreto 612/2018
Decreto 103 de 2015</t>
  </si>
  <si>
    <t>Registro de seguimiento de avance 
del Plan Anticorrupción y Atención al Ciudadano 2023 cuatrimestral (3)</t>
  </si>
  <si>
    <t>El Grupo Administrativo desarrolló las actividades previstas a corte 31 de diciembre del componente de atención al ciudadano del Plan Anticorrupción y Atención al Ciudadano 2023 .</t>
  </si>
  <si>
    <r>
      <rPr>
        <sz val="10"/>
        <color rgb="FF000000"/>
        <rFont val="Verdana"/>
        <family val="2"/>
      </rPr>
      <t xml:space="preserve">Seguimiento PAAC_Tercer Cuatrimestre_2023. En donde se muestra al 100% todos las acciones adelantadas frente a las actividades planteadas. 
 La evidencia reposa en la carpeta de seguimiento de la OAP : </t>
    </r>
    <r>
      <rPr>
        <u/>
        <sz val="10"/>
        <color rgb="FF3E6DC2"/>
        <rFont val="Verdana"/>
        <family val="2"/>
      </rPr>
      <t xml:space="preserve">https://juspemil.sharepoint.com/:f:/s/OficinadePlaneacion/EkKI4kLVz7FMhIAVInP0cykBInlkVcdYbHR_H09E07yHqw?e=unkydv
</t>
    </r>
  </si>
  <si>
    <t>2. Realizar seguimiento al avance de la implementación de la política de Participación Ciudadana y Servicio Ciudadano.</t>
  </si>
  <si>
    <t>Autodiagnóstico del 2023</t>
  </si>
  <si>
    <t>Se realizó autodiagnóstico de la política de participación ciudadana en el mes de marzo de 2023 y conformes con los resultado se elaboró el plan de implementación para la política en la vigencia 2023.</t>
  </si>
  <si>
    <t>Autodiagnóstico Política Participación Ciudadana
Plan de trabajo para implementación de la política.</t>
  </si>
  <si>
    <t>3. Ejecutar el Plan de Trabajo de la política de Participación Ciudadana y Servicio Ciudadano.</t>
  </si>
  <si>
    <t>Reporte de avance del  Plan de Trabajo de la política de Participación Ciudadana y Servicio Ciudadano.</t>
  </si>
  <si>
    <t>Se adelantaron las actividades previstas en el plan de trabajo de Servicio Ciudadano y de las previstas en el de Participación Ciudadana, se realizó el seguimiento al avance  hasta el 15 de noviembre, fecha hasta la cual estuvo a cargo del GAD de acuerdo con lo establecido en la Resolución No. 000869.
Así mismo se realizó el respectivo reporte  de avances del cuarto trimestre 2023 - Planes de Trabajo MIPG Sectorial.</t>
  </si>
  <si>
    <t>Insuficiencia de capacidad institucional para adelantar las totalidad de las actividades planeadas</t>
  </si>
  <si>
    <r>
      <rPr>
        <sz val="10"/>
        <color rgb="FF000000"/>
        <rFont val="Verdana"/>
        <family val="2"/>
      </rPr>
      <t xml:space="preserve">Reporte cumplimento plan de trabajo
La evidencia reposa en la carpeta de seguimiento de la OAP : 
</t>
    </r>
    <r>
      <rPr>
        <sz val="10"/>
        <color rgb="FF4472C4"/>
        <rFont val="Verdana"/>
        <family val="2"/>
      </rPr>
      <t>https://juspemil.sharepoint.com/:f:/s/OficinadePlaneacion/Ej_37QTEpWhBoL4eTqrObXEBAp1k01FYPeDn-dq2PDFGzQ?e=NIOXfX</t>
    </r>
  </si>
  <si>
    <t>Plan Institucional de Archivos 2022-2024</t>
  </si>
  <si>
    <t>16. Gestión documental</t>
  </si>
  <si>
    <t>Organización de la información física de la Entidad conforme con los requisitos de la ley 594 de 2000.</t>
  </si>
  <si>
    <t>1. Revisar y actualizar  el Plan Institucional de Archivos en lo respectivo de la vigencia 2023.</t>
  </si>
  <si>
    <t>Ley 1474/2011
Decreto 612/2018</t>
  </si>
  <si>
    <t>Plan Institucional de Archivos  aprobado y socializado (1).</t>
  </si>
  <si>
    <t>En la sesión 9 del Comité Institucional de Gestión y Desempeño realizada el 14 de diciembre de 2023, se aprobó la  segunda versión del PINAR.</t>
  </si>
  <si>
    <r>
      <rPr>
        <sz val="10"/>
        <color rgb="FF000000"/>
        <rFont val="Verdana"/>
        <family val="2"/>
      </rPr>
      <t xml:space="preserve">Plan_Institucional_de_Archivos_PINAR_2023_2026_V2 publicado en la sección de transparencia de la web institucional : </t>
    </r>
    <r>
      <rPr>
        <sz val="10"/>
        <color rgb="FF4472C4"/>
        <rFont val="Verdana"/>
        <family val="2"/>
      </rPr>
      <t xml:space="preserve">https://www.justiciamilitar.gov.co/plan-institucional-de-archivos 
</t>
    </r>
    <r>
      <rPr>
        <sz val="10"/>
        <color rgb="FF000000"/>
        <rFont val="Verdana"/>
        <family val="2"/>
      </rPr>
      <t xml:space="preserve">
 La evidencia reposa en la carpeta de seguimiento de la OAP : </t>
    </r>
    <r>
      <rPr>
        <sz val="10"/>
        <color rgb="FF4472C4"/>
        <rFont val="Verdana"/>
        <family val="2"/>
      </rPr>
      <t>https://juspemil.sharepoint.com/:f:/s/OficinadePlaneacion/EjSJO5QDFlNFqM5GgOkxAHMBfY9uX8-qTrHqd2IEIHMXEA?e=Lujrfa</t>
    </r>
  </si>
  <si>
    <t>2. Adelantar el trámite de convalidación de la Tablas de Retención Documental-TRD ante el Archivo General de la Nación.</t>
  </si>
  <si>
    <t>Tablas de Retención Documental- TRD de la UAE JPMP.</t>
  </si>
  <si>
    <r>
      <rPr>
        <sz val="10"/>
        <color rgb="FF000000"/>
        <rFont val="Verdana"/>
        <family val="2"/>
      </rPr>
      <t xml:space="preserve">
La evidencia reposa en la carpeta de seguimiento de la OAP :
</t>
    </r>
    <r>
      <rPr>
        <sz val="10"/>
        <color rgb="FF3E6DC2"/>
        <rFont val="Verdana"/>
        <family val="2"/>
      </rPr>
      <t>https://juspemil.sharepoint.com/:f:/s/OficinadePlaneacion/Endgnn0mY6xFrTRKojP858QBnRnqiMCkD9kfsb5z01iRTQ?e=0gGOYN</t>
    </r>
  </si>
  <si>
    <t>Se recomienda realizar los ajustes solicitados por los miembros del Comité Institucional de Gestión y Desempeño en la sesión 10  del 22 de diciembre de 2023, para dar continuidad al trámite correspondiente de convalidación ante el Archivo General de la Nación .</t>
  </si>
  <si>
    <t>3. Evaluar el Plan Institucional de Archivos en lo respectivo de la vigencia 2023.</t>
  </si>
  <si>
    <t>Informe de evaluación del Plan Institucional de Archivos en lo respectivo de la vigencia 2023.)</t>
  </si>
  <si>
    <t>Se elabora el informe de evaluación del Plan Institucional de Archivos en lo respectivo de la vigencia 2023.</t>
  </si>
  <si>
    <t xml:space="preserve"> Informe de evaluación del Plan Institucional de Archivos en lo respectivo de la vigencia 2023.
La evidencia reposa en la carpeta de seguimiento de la OAP : https://juspemil.sharepoint.com/:f:/s/OficinadePlaneacion/EvB4tyStxFxPlWm7MWRRUPsBZVLe6BoyOo9QMJlQbENrVg?e=9fIVQf</t>
  </si>
  <si>
    <t>Plan Estratégico de Mantenimiento e Infraestructura 2022-2024</t>
  </si>
  <si>
    <t>Mejoramiento en el suministro de recursos a los despachos Judiciales</t>
  </si>
  <si>
    <t>1. Implementar el  Plan Estratégico de Mantenimiento e Infraestructura relacionado con la implementación de la fase II del SPOA.</t>
  </si>
  <si>
    <t>Plan de acción Institucional 2022</t>
  </si>
  <si>
    <t xml:space="preserve">Plan Estratégico de Mantenimiento e Infraestructura implementado.  </t>
  </si>
  <si>
    <t xml:space="preserve">Se elaboró seguimiento al avance del Plan Estratégico de Mantenimiento e Infraestructura a través de la matriz, así como el reporte de la ficha del indicador respectivo para el cuatrimestre. </t>
  </si>
  <si>
    <t xml:space="preserve">Trámites para realizar la suscripción de los contratos requeridos para la ejecución de las actividades planeadas </t>
  </si>
  <si>
    <t xml:space="preserve">La evidencia reposa en la carpeta de seguimiento de la OAP : 
1. https://juspemil.sharepoint.com/:f:/s/OficinadePlaneacion/Eh2ypLRZU3ZCs0rMFuJbbKsBQ90H0w1Zqr52cENPI7mFzA?e=AL85Gh
2.  https://juspemil.sharepoint.com/:f:/s/OficinadePlaneacion/EoK6ZrJMQo9CntoNr-ZKQksBE4G6QfxfW36F3dQfP0L9lA?e=TPimZp
</t>
  </si>
  <si>
    <t>2. Evaluar Plan Estratégico de Mantenimiento e Infraestructura en lo respectivo de la vigencia 2023.</t>
  </si>
  <si>
    <t>Informe de evaluación Plan Estratégico de Mantenimiento e Infraestructura en lo respectivo de la vigencia 2023. (1)</t>
  </si>
  <si>
    <t xml:space="preserve">Se elabora el informe de evaluación Plan Estratégico de Mantenimiento e Infraestructura en lo respectivo de la vigencia 2023. </t>
  </si>
  <si>
    <t>La evidencia reposa en la carpeta de seguimiento de la OAP : 
1.  https://juspemil.sharepoint.com/:f:/s/OficinadePlaneacion/EoK6ZrJMQo9CntoNr-ZKQksBE4G6QfxfW36F3dQfP0L9lA?e=TPimZp</t>
  </si>
  <si>
    <t>Fortalecer la gestión y mejorar el desempeño de los procesos de la Entidad.</t>
  </si>
  <si>
    <t>1. Elaborar procedimiento Plan Anual de Adquisiciones del proceso de adquisición de bienes y servicios.</t>
  </si>
  <si>
    <t>Procedimiento aprobado y socializado</t>
  </si>
  <si>
    <t>El procedimiento del Plan Anual de Adquisiciones, fue elaborado y aprobado en la herramienta Daruma el 24 de agosto de 2023 y se socializó a través de correo electrónico  a los funcionarios de la JPMP el 20 de septiembre de 2023.</t>
  </si>
  <si>
    <r>
      <rPr>
        <sz val="10"/>
        <color rgb="FF000000"/>
        <rFont val="Verdana"/>
        <family val="2"/>
      </rPr>
      <t xml:space="preserve">Procedimiento del Plan Anual de Adquisiciones  publicado en la web institucional en el enlace:  
1. </t>
    </r>
    <r>
      <rPr>
        <sz val="10"/>
        <color rgb="FF3E6DC2"/>
        <rFont val="Verdana"/>
        <family val="2"/>
      </rPr>
      <t xml:space="preserve">https://www.justiciamilitar.gov.co/sites/default/files/2023-10/Procedimiento%20Plan%20Anual%20de%20Adquisiciones.pdf
</t>
    </r>
    <r>
      <rPr>
        <sz val="10"/>
        <color rgb="FF000000"/>
        <rFont val="Verdana"/>
        <family val="2"/>
      </rPr>
      <t xml:space="preserve">
2. https://juspemil.sharepoint.com/:u:/s/OficinadePlaneacion/EWcRKFO5Z3ZGpq_uCIn9qfgBugZbSLJgdZ_yjY7vqzDE2A?e=UsfHte</t>
    </r>
  </si>
  <si>
    <t>Subdirección - Subdirector General</t>
  </si>
  <si>
    <t xml:space="preserve">6. Transparencia, acceso a la información pública y lucha contra la corrupción </t>
  </si>
  <si>
    <t>Mejoramiento de los procesos para la atención al ciudadano, el acceso a la información y la lucha contra la corrupción.</t>
  </si>
  <si>
    <t>1. Participar en la formulación del Plan Anticorrupción y Atención al Ciudadano 2023.</t>
  </si>
  <si>
    <t>Ley 1474/2011
Decreto 612/2018
Dec. 312 de 2021 Art. 12</t>
  </si>
  <si>
    <t>Plan Anticorrupción y de Atención al Ciudadano y Mapa de Riesgos Institucional para la vigencia 2023 aprobados (2.)</t>
  </si>
  <si>
    <t xml:space="preserve">El Plan Anticorrupción y de Atención al Ciudadano 2023, fue aprobado en enero 30 de 2023 por el Comité Institucional de Gestión y Desempeño.
Así mismo, en la sesión 4 del Comité Institucional de Gestión y Desempeño realizada el 7 de julio de 2023, se aprobó la  segunda versión del PAAC y del Mapa de Riesgos Institucional y  la versión 3 del  Plan Anticorrupción y de Atención al Ciudadano 2023 aprobado por el Comité Institucional de Gestión y Desempeño realizada el 09 de octubre de 2023 </t>
  </si>
  <si>
    <r>
      <t xml:space="preserve">Para su consulta y acceso se publica en el portal Web en la sección de Transparencia, en el enlace:
</t>
    </r>
    <r>
      <rPr>
        <u/>
        <sz val="10"/>
        <color rgb="FF006699"/>
        <rFont val="Verdana"/>
        <family val="2"/>
      </rPr>
      <t>https://www.justiciamilitar.gov.co/plan-anticorrupcion-y-de-atencion-al-ciudadano</t>
    </r>
  </si>
  <si>
    <t>2. Realizar acompañamiento al monitoreo del Plan Anticorrupción y Atención al Ciudadano 2023.</t>
  </si>
  <si>
    <t>Planillas de asistencia al Monitoreo cuatrimestral del Plan Anticorrupción y de Atención al ciudadano (3).</t>
  </si>
  <si>
    <t>La Subdirección General acompaño a la Oficina Asesora de Planeación en las mesas de trabajo convocadas para realizar el Monitoreo para el primer y segundo cuatrimestre con el fin de verificar el cumplimiento y los avances del PAAC 2023.</t>
  </si>
  <si>
    <r>
      <rPr>
        <sz val="11"/>
        <color rgb="FF000000"/>
        <rFont val="Calibri"/>
        <family val="2"/>
      </rPr>
      <t xml:space="preserve">Como soporte de avance de la actividad se cuenta con las planillas de asistencias a las mesas de trabajo. Los cuales se ubican en el repositorio del drive de la OAP:  
</t>
    </r>
    <r>
      <rPr>
        <u/>
        <sz val="11"/>
        <color rgb="FF0563C1"/>
        <rFont val="Calibri"/>
        <family val="2"/>
      </rPr>
      <t>https://juspemil.sharepoint.com/:b:/s/OficinadePlaneacion/ESpy6MSlCZlMjHpBXAXDptoBbTRMKYlOe_M9MWUu1WrF6g?e=227mAr</t>
    </r>
  </si>
  <si>
    <t>Plan de Acción Institucional</t>
  </si>
  <si>
    <t>1.Brindar apoyo para el desarrollo, sostenimiento y mejoramiento continuo del Modelo Integrado de Planeación y Gestión (MIPG).</t>
  </si>
  <si>
    <t>Actas de acompañamiento Semestral (2)</t>
  </si>
  <si>
    <t xml:space="preserve">
Mediante la participación y asistencia al Comité Institucional de Gestión y Desempeño, se realiza el seguimiento a la implementación del Modelo Integrado de MIPG, así mismo se presentan los avances correspondientes a los planes de trabajo de las políticas, los respectivos informes de seguimiento se encuentran publicados en la página web institucional </t>
  </si>
  <si>
    <t xml:space="preserve">Como soporte de avance de la actividad se cuenta con  xxxx. Los cuales se ubican en el repositorio del drive de la OAP:  
</t>
  </si>
  <si>
    <t xml:space="preserve">Plan Estratégico de Mantenimiento e Infraestructura </t>
  </si>
  <si>
    <t>Modernización, sostenibilidad y eficiencia de las salas de audiencias, despachos y archivos judiciales</t>
  </si>
  <si>
    <t xml:space="preserve">1.Realizar las visitas programadas a los despachos judiciales </t>
  </si>
  <si>
    <t>Dec. 312 de 2021 Art. 12</t>
  </si>
  <si>
    <t>Informe de visitas a despachos judiciales.</t>
  </si>
  <si>
    <t>Se realizó visita a los despachos judiciales ubicados en las ciudades de Barranquilla, Santa Marta, Riohacha, Guajira y Valledupar con el fin de realizar inspección técnica en las instalaciones identificando condiciones para mejorar la infraestructura de los despachos a nivel nacional, dando cumplimiento al 100% a las visitas programadas para la vigencia 2023.</t>
  </si>
  <si>
    <r>
      <rPr>
        <sz val="11"/>
        <color rgb="FF000000"/>
        <rFont val="Calibri"/>
        <family val="2"/>
      </rPr>
      <t xml:space="preserve">Como soporte de avance de la actividad se cuenta con el informe de visita a los despachos judiciales el cual se ubican en el repositorio del drive de la OAP:   
</t>
    </r>
    <r>
      <rPr>
        <u/>
        <sz val="11"/>
        <color rgb="FF0563C1"/>
        <rFont val="Calibri"/>
        <family val="2"/>
      </rPr>
      <t xml:space="preserve">
https://juspemil.sharepoint.com/:b:/s/OficinadePlaneacion/EVUCTXExwd9BkjJUVANgTa8BYUlKoxEajx7DSrEiXV0znw?e=w3Bz9T</t>
    </r>
  </si>
  <si>
    <t>Fortalecimiento de las relaciones Interinstitucionales a través del Ministerio de Defensa Nacional, Comando General de Las Fuerzas Militares, Comando Ejercito, Comando Fuerza Aérea y Comando de Unidad, con el apoyo de Alcaldes y Gobernadores a Nivel Nacional y los señores Oficiales de la Reserva.</t>
  </si>
  <si>
    <t xml:space="preserve">1.Llevar a cabo reuniones y mesas de trabajo con las Fuerzas Militares, Alcaldía y Gobernaciones, para lograr apoyo interinstitucional. </t>
  </si>
  <si>
    <t>Reuniones y mesas de trabajo efectuadas</t>
  </si>
  <si>
    <r>
      <t xml:space="preserve">
</t>
    </r>
    <r>
      <rPr>
        <sz val="11"/>
        <color rgb="FF000000"/>
        <rFont val="Calibri"/>
        <family val="2"/>
      </rPr>
      <t xml:space="preserve">Como soporte de avance de la actividad se cuenta con el Informe de la Policía Nacional respecto suscripción de contratos de comodatos a nivel nacional el cual se ubican en el repositorio del drive de la OAP: 
</t>
    </r>
    <r>
      <rPr>
        <u/>
        <sz val="11"/>
        <color rgb="FF0070C0"/>
        <rFont val="Calibri"/>
        <family val="2"/>
      </rPr>
      <t xml:space="preserve">https://juspemil.sharepoint.com/:b:/s/OficinadePlaneacion/EYYCLvVAhRlJrcNg_xAuUPABXRlSacRLwGFl7xVnxzvWGw?e=JBtXyX
</t>
    </r>
  </si>
  <si>
    <t xml:space="preserve">2.Realizar seguimiento de las coordinaciones conjuntas e interinstitucionales </t>
  </si>
  <si>
    <t>Informe final de resultados y avances</t>
  </si>
  <si>
    <t>Se presentó ante el señor Director el informe general de los terrenos cedidos por Ejercito nacional para la II Fase del SPOA mediante la figura de contrato de comodato-2023, dando cumplimiento 100% a lo programado.</t>
  </si>
  <si>
    <r>
      <rPr>
        <u/>
        <sz val="11"/>
        <color rgb="FF000000"/>
        <rFont val="Calibri"/>
        <family val="2"/>
      </rPr>
      <t xml:space="preserve">Como soporte de avance de la actividad se cuenta con el Informe de la Policía Nacional respecto suscripción de contratos de comodatos a nivel nacional el cual se ubican en el repositorio del drive de la OAP: 
</t>
    </r>
    <r>
      <rPr>
        <u/>
        <sz val="11"/>
        <color rgb="FF0563C1"/>
        <rFont val="Calibri"/>
        <family val="2"/>
      </rPr>
      <t>https://juspemil.sharepoint.com/:b:/s/OficinadePlaneacion/ERhYfTfZNP9MrFYgeZKAkQQBJLJEgxqAwdhDamuQeCVKAw?e=FAelFA</t>
    </r>
  </si>
  <si>
    <t>Plan Estratégico Institucional</t>
  </si>
  <si>
    <t xml:space="preserve">15. Gestión del conocimiento y la innovación </t>
  </si>
  <si>
    <t>Fortalecimiento de la imagen de la UAE JPMP a nivel internacional</t>
  </si>
  <si>
    <t>1.Llevar a cabo reuniones con los señores agregados de  Defensa,  Militares, Navales, Aéreos y de Policía, a fin de promocionar en los Países con los cuales tiene asociación estratégica la Jurisdicción Penal Militar y Policial.</t>
  </si>
  <si>
    <t>Reuniones efectuadas</t>
  </si>
  <si>
    <t>Se realizó reunión con el señor Capitán de Navío Jorge Alonso Maldonado Penagos de la Armada Nacional a fin de fortalecer apoyos interinstitucionales y fortalecer la Jurisdicción Penal Militar en los países donde se encuentran agregados militares.</t>
  </si>
  <si>
    <r>
      <rPr>
        <sz val="11"/>
        <color rgb="FF000000"/>
        <rFont val="Calibri"/>
        <family val="2"/>
      </rPr>
      <t xml:space="preserve">Como soporte de avance de la actividad se cuenta con el acta de la reunión cual se ubican en el repositorio del drive de la OAP: 
</t>
    </r>
    <r>
      <rPr>
        <u/>
        <sz val="11"/>
        <color rgb="FF0563C1"/>
        <rFont val="Calibri"/>
        <family val="2"/>
      </rPr>
      <t>https://juspemil.sharepoint.com/:b:/s/OficinadePlaneacion/EaYpFTKKalVMmWpGuQi0sEgB3iR414V9jtzUO1B336sVkQ?e=qaBkiX</t>
    </r>
  </si>
  <si>
    <t>2.Realizar reuniones programadas</t>
  </si>
  <si>
    <t>Actas de reuniones</t>
  </si>
  <si>
    <t>Acta de la reunión mes de Noviembre-2023</t>
  </si>
  <si>
    <t>Escuela de la Justicia Penal Militar y Policial - Director de la Escuela de la JPMP</t>
  </si>
  <si>
    <t xml:space="preserve">Plan Institucional de Capacitación </t>
  </si>
  <si>
    <t>Fortalecimiento del talento humano de la JPMP</t>
  </si>
  <si>
    <t>1. Formular y aprobar el Plan Institucional de Capacitación 2023.</t>
  </si>
  <si>
    <t>Dec. 312 de 2021</t>
  </si>
  <si>
    <t>Plan Institucional de Capacitación 2023 aprobado - PIC (1).</t>
  </si>
  <si>
    <t>Se publicó en la página WEB Institucional el PIC que fue aprobado en el Comité de Gestión Institucional, sesión 2 del 31 de marzo de 2023.</t>
  </si>
  <si>
    <r>
      <t xml:space="preserve">Para su consulta y acceso se publica en el portal Web en la sección de Transparencia, en el enlace:  </t>
    </r>
    <r>
      <rPr>
        <u/>
        <sz val="10"/>
        <color rgb="FF006699"/>
        <rFont val="Verdana"/>
        <family val="2"/>
      </rPr>
      <t xml:space="preserve"> https://www.justiciamilitar.gov.co/plan-institucional-de-capacitacion</t>
    </r>
  </si>
  <si>
    <t>2. Ejecutar las actividades del Plan Institucional de Capacitación 2023.</t>
  </si>
  <si>
    <t>Listados de asistencia de las capacitaciones realizadas.</t>
  </si>
  <si>
    <t xml:space="preserve">Se realiza el informe correspondiente al tercer cuatrimestre del Plan Institucional de Capacitación (PIC) 2023 donde se evidencia el cumplimiento de las 10 capacitaciones pendientes, así como el desarrollo y ejecución de capacitaciones adicionales. 
</t>
  </si>
  <si>
    <t>Tercer informe cuatrimestral PIC 2023:  https://juspemil.sharepoint.com/:b:/s/OficinadePlaneacion/EdVCALtoU4dNvB-vrlnHRBgBhluOsOkwQbERYm4gAsxQiQ?e=rvbsfP</t>
  </si>
  <si>
    <t>3.  Implementar herramienta E-learning para procesos de capacitación -Aula Virtual.</t>
  </si>
  <si>
    <t>Manual de usuario aprobado y herramienta implementada.</t>
  </si>
  <si>
    <t>Se elaboró e implementó el documento Manual de Aula Virtual, el cual fue socializado en las jornadas de inducción y reinducción a los funcionarios de la JPMP, en los meses de mayo y junio de 2023.</t>
  </si>
  <si>
    <r>
      <rPr>
        <sz val="10"/>
        <color rgb="FF000000"/>
        <rFont val="Verdana"/>
        <family val="2"/>
      </rPr>
      <t xml:space="preserve">Como soporte de avance de la actividad se cuenta con el Manual de Aula Virtual : 
</t>
    </r>
    <r>
      <rPr>
        <u/>
        <sz val="10"/>
        <color rgb="FF0563C1"/>
        <rFont val="Verdana"/>
        <family val="2"/>
      </rPr>
      <t>https://juspemil-my.sharepoint.com/:b:/g/personal/escuelajpm_justiciamilitar_gov_co/EXe91XR_UtBNoPredlu_Z4AB4qPZ0g_hHxX-oXTv62pNHQ?e=ngMuGv</t>
    </r>
  </si>
  <si>
    <t>El documento se encuentra publicado en la pantalla de inicio al ingresar cada usuario al aula virtual de la JPMP.</t>
  </si>
  <si>
    <t>4. Hacer el seguimiento y evaluación de las actividades del  Plan Institucional de Capacitación 2023.</t>
  </si>
  <si>
    <t>Informe de Evaluación del PIC (1).</t>
  </si>
  <si>
    <t>Se realiza el tercer informe cuatrimestral  de evaluación del Plan Institucional de Capacitación 2023.</t>
  </si>
  <si>
    <t>Fortalecimiento de la Escuela de la JPMP</t>
  </si>
  <si>
    <t>1. Crear la red de formadores de la Escuela de la Justicia Penal Militar y Policial.</t>
  </si>
  <si>
    <t>Plan de Acción Institucional 2022</t>
  </si>
  <si>
    <t>Inventario de red de formadores aprobados.</t>
  </si>
  <si>
    <r>
      <rPr>
        <sz val="10"/>
        <color rgb="FF000000"/>
        <rFont val="Verdana"/>
        <family val="2"/>
      </rPr>
      <t xml:space="preserve">Como soporte de avance de la actividad se cuenta con el Documento " Red de Formadores de la Escuela de la Justicia Penal Militar y Policial".
</t>
    </r>
    <r>
      <rPr>
        <u/>
        <sz val="10"/>
        <color rgb="FF0563C1"/>
        <rFont val="Verdana"/>
        <family val="2"/>
      </rPr>
      <t>https://juspemil-my.sharepoint.com/:b:/g/personal/escuelajpm_justiciamilitar_gov_co/EWT2BTlhDrhMgItTAr1RmNABpI56MHti5yYaYce3ldsLsA?e=Vl6RGU</t>
    </r>
  </si>
  <si>
    <t>2. Gestionar actividades (1) para aprovechamiento de convenios con entidades educativas</t>
  </si>
  <si>
    <t>Informe de aprovechamiento de convenios con entidades educativas.</t>
  </si>
  <si>
    <t xml:space="preserve">Se realiza informe de alianzas estratégicas de la Escuela de Justicia Penal Militar y Policial  y la Universidad Militar Nueva Granada. </t>
  </si>
  <si>
    <t>Informe de alianzas Escuela: 
https://juspemil.sharepoint.com/:b:/s/OficinadePlaneacion/EfwIwEZ44m1Jkzc0SnzHHykB0UcZ3Cp-LiPdpIXaB3AedQ?e=QP3Ngk</t>
  </si>
  <si>
    <t>Fortalecimiento de la implementación de la política de Gestión del Conocimiento y la Innovación.</t>
  </si>
  <si>
    <t>1. Elaborar, aprobar y publicar el programa y Plan de Gestión del Conocimiento y la Innovación.</t>
  </si>
  <si>
    <t>Programa y Plan de Gestión del Conocimiento y la Innovación aprobado y publicado.</t>
  </si>
  <si>
    <t xml:space="preserve">Plan de Gestión del Conocimiento y la Innovación 2023 aprobado  en la sesión 6 del Comité Institucional de Gestión y Desempeño el 29 de agosto de 2023. El documento para consulta de los grupos de interés y de valor se encuentra publicado en la página Web. </t>
  </si>
  <si>
    <t xml:space="preserve">Soporte de publicación en página web:  https://www.justiciamilitar.gov.co/plan-de-gestion-del-conocimiento-y-la-innovacion
</t>
  </si>
  <si>
    <t>2. Socializar el programa de gestión del conocimiento y la innovación.</t>
  </si>
  <si>
    <t>Planillas de socialización.</t>
  </si>
  <si>
    <t>El documento fue aprobado y publicado el 29 de agosto de 20023, y  su socialización se realizó durante el mes de septiembre del año en curso, cumpliendo con lo programado.</t>
  </si>
  <si>
    <t>Se realiza comunicado por parte de la escuela socializando el procedimiento: 
https://juspemil.sharepoint.com/:i:/s/OficinadePlaneacion/EeQ3y7WnT-JHqd0ZBpvv0kUB7v8NtkAkzGUHk5v-kkiMnw?e=f9ii7u</t>
  </si>
  <si>
    <t>3. Ejecutar las actividades del programa y Plan de Gestión del Conocimiento y la Innovación.</t>
  </si>
  <si>
    <t>Soportes documentales e infográficos de ejecución.</t>
  </si>
  <si>
    <t xml:space="preserve">Con satisfacción se realizó el 100% de ejecución de las capacitaciones programadas en el marco del Plan institucional de capacitación (PIC) 2023. Además de cumplir con las capacitaciones planificadas, destacamos la realización de sesiones adicionales que no estaban inicialmente contempladas en el PIC.
Es relevante destacar los avances significativos logrados en el fortalecimiento de la gestión del conocimiento y la innovación dentro de nuestra entidad. Entre los hitos alcanzados se encuentran la elaboración de encuestas a las áreas misionales para la construcción de un mapa integral que abarca tanto el conocimiento explícito como el tácito. Asimismo, se ha establecido una guía para metodologías de creación e ideación, y se ha definido la política de Gestión del Conocimiento y de la Innovación.
Como parte de esta iniciativa, hemos iniciado con las mesas de trabajo para el futuro contar con el Comité de Ideación e Innovación, el cual desempeñará un papel crucial en la promoción de nuevas ideas y en la implementación de procesos innovadores. Además, se ha diseñado un conjunto de indicadores que permitirán medir de manera efectiva el progreso del plan, alineándonos con las directrices establecidas por el comité.
</t>
  </si>
  <si>
    <t>Soporte Informe de evaluación de plan de gestión de conocimiento y la innovación: 
https://juspemil.sharepoint.com/:x:/s/OficinadePlaneacion/ERZ4rZTTqplNsRB4RbUCJHMBAimXBYSPiJbZ6_9-5IAArw?e=bLEqqg</t>
  </si>
  <si>
    <t>4. Hacer el seguimiento y evaluación de las actividades del  programa y Plan de Gestión del Conocimiento y la Innovación.</t>
  </si>
  <si>
    <t>Informe de seguimiento y evaluación  del  programa y plan de Gestión del Conocimiento y la Innovación.</t>
  </si>
  <si>
    <t>Se realizó el respectivo Informe y evaluación del Plan de Gestión de conocimiento y la innovación para la vigencia 2023.</t>
  </si>
  <si>
    <t>Fortalecimiento de la implementación de la política de Gestión del Conocimiento y la Innovación</t>
  </si>
  <si>
    <t>1. Realizar identificación de conocimiento explícito y tácito de los procesos de la Jurisdicción.</t>
  </si>
  <si>
    <t>Dec. 612 de 2018</t>
  </si>
  <si>
    <t>Informe de diagnóstico inventario de conocimiento tácito y explícito de la Jurisdicción.</t>
  </si>
  <si>
    <t>Se realiza Informe de diagnóstico inventario de conocimiento tácito y explícito de la Jurisdicción con base en las encuestas Conocimiento Tácito y Explícito en la Justicia Penal Militar y Policial.</t>
  </si>
  <si>
    <t>Se realiza informe de la información recopilada en las encuesta de conocimiento tácito y explícito</t>
  </si>
  <si>
    <r>
      <rPr>
        <sz val="11"/>
        <color rgb="FF444444"/>
        <rFont val="Calibri"/>
        <family val="2"/>
      </rPr>
      <t>Soporte Informe de diagnóstico inventario de conocimiento tácito y explícito de la Jurisdicción:</t>
    </r>
    <r>
      <rPr>
        <u/>
        <sz val="11"/>
        <color rgb="FF0563C1"/>
        <rFont val="Calibri"/>
        <family val="2"/>
      </rPr>
      <t xml:space="preserve">  </t>
    </r>
    <r>
      <rPr>
        <sz val="11"/>
        <color rgb="FF0563C1"/>
        <rFont val="Calibri"/>
        <family val="2"/>
      </rPr>
      <t>https://juspemil.sharepoint.com/:b:/s/OficinadePlaneacion/ETBvtIcCRLFMpi0cfYTyEVkBOps_sv8oRfKXjHy7S7BbwA?e=UMdTlL</t>
    </r>
  </si>
  <si>
    <t>En el primer cuatrimestre se reportó avance del  30% de la actividad la cual se ajustó programación en la sesión 4 CIGyD.</t>
  </si>
  <si>
    <t>2. Formular el Inventario de Conocimiento de los procesos de la Jurisdicción.</t>
  </si>
  <si>
    <t>Inventario de conocimiento tácito y explícito de la Jurisdicción.</t>
  </si>
  <si>
    <t>La Escuela  de la JPMP durante la vigencia 2023, aplicó la encuesta de conocimiento, como resultado de este ejercicio se cuenta con el inventario de conocimiento tácito y explícito de la misionalidad.</t>
  </si>
  <si>
    <t>La aplicación de la encuesta de conocimiento sólo se realizó a la misionalidad de la Entidad, se encuentra pendiente por realizar presentación de la información recopilada y del análisis de esta.</t>
  </si>
  <si>
    <r>
      <rPr>
        <sz val="10"/>
        <color theme="1"/>
        <rFont val="Verdana"/>
        <family val="2"/>
      </rPr>
      <t>Soporte :</t>
    </r>
    <r>
      <rPr>
        <u/>
        <sz val="10"/>
        <color theme="1"/>
        <rFont val="Verdana"/>
        <family val="2"/>
      </rPr>
      <t xml:space="preserve"> </t>
    </r>
    <r>
      <rPr>
        <u/>
        <sz val="10"/>
        <color rgb="FF0563C1"/>
        <rFont val="Verdana"/>
        <family val="2"/>
      </rPr>
      <t xml:space="preserve">
1. Inventario Tácito Misionalidad: https://juspemil.sharepoint.com/:x:/s/OficinadePlaneacion/ETBGcK4ocw5JrGK5tzR9y84BGozOiwbxZ-SOPB6onBCK2A?e=ZmKBQQ
2. Inventario Explícito Primera y Segunda Instancia: https://juspemil.sharepoint.com/:x:/s/OficinadePlaneacion/Ed2uPg2cOONIqVFPjodHlmABDbJHQDipf1YfPyPWsS6LBQ?e=E9i6qb
3. Inventario Explícito Secretarios: https://juspemil.sharepoint.com/:x:/s/OficinadePlaneacion/ESSzrDz7X9hKqFD6QXNEW54Bzw01Ds_vHbeEWxEk0gWgOQ?e=FB6zk5</t>
    </r>
  </si>
  <si>
    <t>3. Establecer plan de brechas y mejoras, derivado del inventario de Conocimiento.</t>
  </si>
  <si>
    <t>Plan de mejoras del Inventario de conocimiento  de la Jurisdicción.</t>
  </si>
  <si>
    <t>De acuerdo con los resultados de la aplicación de la encuesta de conocimiento a la misionalidad de la Entidad y el análisis de la información recolectada, se realiza  el plan de mejoras del inventario de conocimiento de la jurisdicción, para aplicar en el ejercicio que se realizará en la vigencia 2024.</t>
  </si>
  <si>
    <t>En la actualidad, disponemos del instrumento necesario para llevar a cabo el levantamiento del conocimiento tácito. Una vez que se cuente con el manual de funciones del área administrativa, se procederá a diseñar el instrumento destinado a recopilar el conocimiento explícito correspondiente a la parte administrativa de la entidad.</t>
  </si>
  <si>
    <r>
      <rPr>
        <sz val="10"/>
        <rFont val="Verdana"/>
        <family val="2"/>
      </rPr>
      <t xml:space="preserve">Soporte : </t>
    </r>
    <r>
      <rPr>
        <u/>
        <sz val="10"/>
        <color rgb="FF0563C1"/>
        <rFont val="Verdana"/>
        <family val="2"/>
      </rPr>
      <t xml:space="preserve">
Plan de mejores inventario de conocimiento: https://juspemil.sharepoint.com/:b:/s/OficinadePlaneacion/ES1qps5TVUJCgrqzV5DZfMgBk_NY6g8RpgQYrNQBha9hCg?e=O7TU5r</t>
    </r>
  </si>
  <si>
    <t>4. Crear espacios y mecanismos con periodicidad definida " Comité de ideación e innovación" ( Interdisciplinario).</t>
  </si>
  <si>
    <t>Resolución de creación del comité de Ideación e innovación aprobada.</t>
  </si>
  <si>
    <t>Durante el año 2023, se llevaron a cabo mesas de trabajo en colaboración con diversas entidades estatales, como el DAFP, PROCURADURÍA Y  ESAP. En estas reuniones, se abordaron de manera detallada los hitos clave que marcaron los primeros acercamientos hacia la creación de un Comité dedicado a la ideación e innovación.</t>
  </si>
  <si>
    <t>No se dispone actualmente de una resolución del comité, ya que es necesario convocar y seleccionar al personal idóneo para su formación. Además, la propuesta del comité deberá obtener la aprobación de diversas áreas dentro de la entidad tras haber pasado por el proceso de evaluación correspondiente.</t>
  </si>
  <si>
    <r>
      <rPr>
        <sz val="10"/>
        <rFont val="Verdana"/>
        <family val="2"/>
      </rPr>
      <t xml:space="preserve">Soporte : </t>
    </r>
    <r>
      <rPr>
        <sz val="10"/>
        <color rgb="FFC00000"/>
        <rFont val="Verdana"/>
        <family val="2"/>
      </rPr>
      <t xml:space="preserve">
</t>
    </r>
    <r>
      <rPr>
        <sz val="10"/>
        <color rgb="FF0563C1"/>
        <rFont val="Verdana"/>
        <family val="2"/>
      </rPr>
      <t>1. Informe de Hito 1 : https://juspemil.sharepoint.com/:b:/s/OficinadePlaneacion/ERjy65P33Z5Cu4JRtocUB8EBK5VcWGYSdY41MPiTudlF8Q?e=2WAkul
2. Informe de Hito 2: https://juspemil.sharepoint.com/:b:/s/OficinadePlaneacion/EdepC8lHqMJJkE0qbA08SfIBDoqhTOVd52o2cmZGDt1yHQ?e=4lvSWd
3. Informe Hito 3: https://juspemil.sharepoint.com/:b:/s/OficinadePlaneacion/EQCGr3p4hGlJq7f8hGoRlxwBcHVjAUpeStv69n1GkRTucw?e=83Rn6o</t>
    </r>
  </si>
  <si>
    <t>Se recomienda a la Escuela  continuar con las diferentes gestiones para lograr la creación e implementación del " Comité de ideación e innovación" ( Interdisciplinario) de la Justicia Penal Militar y Policial.</t>
  </si>
  <si>
    <t>Fortalecimiento de los procesos que lidera la Escuela de la JPMP</t>
  </si>
  <si>
    <t>1. Elaborar procedimiento de Diseño y ejecución del Plan Institucional de Capacitación 2023,</t>
  </si>
  <si>
    <t>Plan de trabajo de la política de Gestión del conocimiento.</t>
  </si>
  <si>
    <t>Procedimiento documentados y aprobados (3).</t>
  </si>
  <si>
    <t>Se encuentran cargado y aprobado en DARUMA, el Procedimiento Diseño y Ejecución del Plan Institucional de Capacitación.</t>
  </si>
  <si>
    <r>
      <rPr>
        <sz val="11"/>
        <rFont val="Calibri"/>
        <family val="2"/>
      </rPr>
      <t xml:space="preserve">Como soporte de avance de la actividad se cuenta con  la primera versión de los planes de mejoramiento del mapa de conocimiento : </t>
    </r>
    <r>
      <rPr>
        <u/>
        <sz val="11"/>
        <color theme="10"/>
        <rFont val="Calibri"/>
        <family val="2"/>
      </rPr>
      <t xml:space="preserve">
https://juspemil-my.sharepoint.com/:b:/g/personal/escuelajpm_justiciamilitar_gov_co/EcLEdBy6lY9IjLOjgEqsix8B6i8kz2iWRpDj2gueyVVziQ?e=Phn55M</t>
    </r>
  </si>
  <si>
    <t>2. Elaborar procedimiento Alianzas Estratégicas y/o relacionamientos de la Escuela.</t>
  </si>
  <si>
    <t>Se encuentra cargado y aprobado en DARUMA, el procedimiento Alianzas Estratégicas y/o relacionamientos de la Escuela.</t>
  </si>
  <si>
    <t>Soporte del procedimiento emitido por el sistema DARUMA: https://juspemil.sharepoint.com/:b:/s/OficinadePlaneacion/EUbSf8Uve7FGsmXp-6IlgWsBEWFk7hBSYGESecMnO_shNw?e=8ElPDf</t>
  </si>
  <si>
    <t>3. Elaborar procedimiento de Gestión del conocimiento.</t>
  </si>
  <si>
    <t>Se elaboró Procedimiento para la Gestión del Conocimiento.</t>
  </si>
  <si>
    <r>
      <rPr>
        <sz val="10"/>
        <color rgb="FF000000"/>
        <rFont val="Verdana"/>
        <family val="2"/>
      </rPr>
      <t xml:space="preserve">Como soporte de avance de la actividad se cuenta con  el  Procedimiento de  Gestión de Conocimiento : 
</t>
    </r>
    <r>
      <rPr>
        <u/>
        <sz val="10"/>
        <color rgb="FF0563C1"/>
        <rFont val="Verdana"/>
        <family val="2"/>
      </rPr>
      <t>https://juspemil-my.sharepoint.com/:b:/g/personal/escuelajpm_justiciamilitar_gov_co/EWT2BTlhDrhMgItTAr1RmNABpI56MHti5yYaYce3ldsLsA?e=Vl6RGU</t>
    </r>
  </si>
  <si>
    <t>4. Socializar  procedimientos (3).</t>
  </si>
  <si>
    <r>
      <t xml:space="preserve">Se elaboraron los procedimientos de </t>
    </r>
    <r>
      <rPr>
        <i/>
        <sz val="10"/>
        <color rgb="FF000000"/>
        <rFont val="Verdana"/>
        <family val="2"/>
      </rPr>
      <t>"Diseño y ejecución del Plan Institucional de Capacitación" y "  Para la Gestión del Conocimiento"</t>
    </r>
    <r>
      <rPr>
        <sz val="10"/>
        <color rgb="FF000000"/>
        <rFont val="Verdana"/>
        <family val="2"/>
      </rPr>
      <t xml:space="preserve">  fueron aprobados y cargados a DARUMA y han sido socializados al interior del Escuela.</t>
    </r>
  </si>
  <si>
    <t>Soporte del procedimiento de convenios y alianzas estratégicas emitido por el sistema DARUMA: https://juspemil.sharepoint.com/:b:/s/OficinadePlaneacion/EUbSf8Uve7FGsmXp-6IlgWsBEWFk7hBSYGESecMnO_shNw?e=8ElPDf</t>
  </si>
  <si>
    <t>Fortalecer la gestión y mejorar el desempeño de los procesos de la Escuela JPMP.</t>
  </si>
  <si>
    <t>1. Armonizar los procedimientos de la Escuela JPMP con los controles y planes de manejo del riesgo.</t>
  </si>
  <si>
    <t>Procedimientos aprobados y socializados.</t>
  </si>
  <si>
    <t xml:space="preserve">Se realiza la publicación de los procedimientos en el aplicativo DARUMA por parte de la Escuela, en los cuales se tuvo en cuenta la armonización a los riesgos. </t>
  </si>
  <si>
    <t xml:space="preserve">Soporte DARUMA Procedimiento Gestión del Conocimiento: https://juspemil.sharepoint.com/:b:/s/OficinadePlaneacion/EUFAUu6nfV9Pn6aAwQfxj9sBtgYmB00hKkss_pKX5SRQWg?e=7wS1a3
Soporte Daruma Procedimiento Convenios y Alianzas: https://juspemil.sharepoint.com/:b:/s/OficinadePlaneacion/EUbSf8Uve7FGsmXp-6IlgWsBEWFk7hBSYGESecMnO_shNw?e=a0gPYZ
</t>
  </si>
  <si>
    <t>2. Actualizar el mapa de riesgos del proceso de Gestión de la formación del talento humano.</t>
  </si>
  <si>
    <t>Mapa de Riesgos  de la Escuela de la JPMP actualizado y aprobado.</t>
  </si>
  <si>
    <t xml:space="preserve">Se realizó la actualización del Mapa de Riesgos 2024 para el proceso a cargo de la Escuela de JPMP en mesa de trabajo con la Oficina Asesora de Planeación el jueves 30 de diciembre de 2023,así mismo se realizó el respectivo monitoreo al mapa de riesgos versión 2 de 2023 con la misma Oficina. 
</t>
  </si>
  <si>
    <t>Soporte de documento remitido a Planeación del tercer cuatrimestre del mapa de riesgos: https://juspemil.sharepoint.com/:x:/s/OficinadePlaneacion/EWbIt1uRHM5HgPQFg6-mNaUBtYvOOxLzPeR8h_BspUxOHg?e=oQfVSa</t>
  </si>
  <si>
    <t>Oficina Asesora Jurídica - Jefe Oficina Asesora Jurídica</t>
  </si>
  <si>
    <t xml:space="preserve">Ninguno
</t>
  </si>
  <si>
    <t>14. Mejora normativa</t>
  </si>
  <si>
    <t>Fortalecimiento de la seguridad jurídica de la Entidad.</t>
  </si>
  <si>
    <t>1. Actualizar y publicar el normograma en la página Web de la Entidad.</t>
  </si>
  <si>
    <t>Manual Operativo MIPG  V4- 2021</t>
  </si>
  <si>
    <t>Normograma de la Entidad actualizado y publicado.</t>
  </si>
  <si>
    <t xml:space="preserve">Tras realizar mesas de trabajo con las distintas áreas de la Unidad Administrativa Especial de la Justicia Penal Militar y Policial y enviar memorando con el fin de realizar una actualización de las normas aplicables a esta entidad, se actualizó el normograma teniendo en cuenta los criterios del MODELO INTEGRADO DE PLANEACIÓN Y GESTIÓN-MIPG. (i) CRITERIO DE OBSOLESCENCIA (ii) CRITERIO DE DUPLICIDAD (iii) CRITERIO DE AGOSTAMIENTO DEL OBJETO DE LA NORMA (iv) CRITERIO DE AGOTAMIENTO DEL PLAZO (v) CRITERIO DE DECAIMIENTO O DEROGATORIO DEL FUNDAMENTO NORMATIVO (vi) CRITERIO DE NORMA TRANSITORIA, el cual se encuentra debidamente publicado en la página web de la Unidad.
</t>
  </si>
  <si>
    <t>El normograma se encuentra debidamente publicado en la página web, el cual se puede consultar en los siguientes enlaces: 
https://www.justiciamilitar.gov.co/normativa-aplicable 
https://www.justiciamilitar.gov.co/sites/default/files/2023-12/Normograma_UAE_JPMP_2023_Actualizado.xlsx
Como soporte de cumplimiento y avance de la actividad  se cargan en el repositorio del drive de la OAP los siguientes soportes:
 https://juspemil.sharepoint.com/:f:/s/OficinadePlaneacion/EtYUCNt8KHxEmQtpGnWT5noBIZsqeyPaQa3dNOUKZKNxCQ?e=64wOoP</t>
  </si>
  <si>
    <t>2. Capacitar a los servidores en actualización normativa.</t>
  </si>
  <si>
    <t>Correos electrónicos con la socialización del Boletines Jurídicos e información de interés, y/o Certificado de Capacitación funcionarios OAJ, y/o Presentación o soportes de la capacitación realizada</t>
  </si>
  <si>
    <t xml:space="preserve">Con un avance del 100 % en la actividad, durante el segundo cuatrimestre se realizaron las siguientes acciones: 
1.	Participación en la Jornada de reinducción para todos los funcionarios administrativos y judiciales, en las sesiones del 01 de junio de 2023 y 09 de junio de 2023, con la presentación del Módulo 4: Actualización normativa y reformas en la organización del estado y de sus funciones.
2.	Durante la vigencia del año 2023 a través de la Agencia Nacional de Defensa Jurídica del Estado, se capacitaron a los funcionarios de la OAJ sobre actualización normativa de CPACA, CURSO ESTRATEGIA PROBATORIA Y TÉCNICAS DE ARGUMENTACIÓN, así mismo los funcionarios asisten a diferentes capacitaciones en temas Jurídicos.
3.	La OAJ emitió 6 boletines jurídicos, con los cuales se informa a todo el personal de la JPMP, los cambios normativos y las principales noticias en materia judicial de interés de la Entidad. 
</t>
  </si>
  <si>
    <r>
      <rPr>
        <sz val="10"/>
        <color rgb="FF000000"/>
        <rFont val="Verdana"/>
        <family val="2"/>
      </rPr>
      <t xml:space="preserve">Como soporte de cumplimiento y avance de la actividad  se cargan en el repositorio del drive de la OAP los siguientes soportes:
-Certificados de capacitaciones.
-Boletines jurídicos y correo de comunicaciones con la socialización.
</t>
    </r>
    <r>
      <rPr>
        <u/>
        <sz val="10"/>
        <color rgb="FF4472C4"/>
        <rFont val="Verdana"/>
        <family val="2"/>
      </rPr>
      <t>https://juspemil.sharepoint.com/:f:/s/OficinadePlaneacion/EkZBfT3Pt75Okts9x56L3gMBrExYbz-uRyoX6bMVS-LbJg?e=htMb0F</t>
    </r>
  </si>
  <si>
    <t>3. Emitir boletines con noticias jurídicas de interés institucional (6).</t>
  </si>
  <si>
    <t>Boletines Jurídicos.</t>
  </si>
  <si>
    <t>Durante el segundo Cuatrimestre emitió y publicó a través del correo electrónico el tercer  boletín Jurídico, el cuarto boletín jurídico está en proceso de elaboración que corresponde al mes de julio y agosto para publicación en el mes septiembre.</t>
  </si>
  <si>
    <r>
      <rPr>
        <sz val="10"/>
        <color rgb="FF000000"/>
        <rFont val="Verdana"/>
        <family val="2"/>
      </rPr>
      <t xml:space="preserve">Como soporte de cumplimiento y avance de la actividad  se cargan en el repositorio del drive de la OAP los siguientes soportes:
-Boletines jurídicos y correo de comunicaciones con la socialización.
</t>
    </r>
    <r>
      <rPr>
        <u/>
        <sz val="10"/>
        <color rgb="FF4472C4"/>
        <rFont val="Verdana"/>
        <family val="2"/>
      </rPr>
      <t>https://juspemil.sharepoint.com/:f:/s/OficinadePlaneacion/EkZBfT3Pt75Okts9x56L3gMBrExYbz-uRyoX6bMVS-LbJg?e=htMb0F</t>
    </r>
  </si>
  <si>
    <t>Fortalecimiento de la gestión y el desempeño de los procesos Jurídicos de la Entidad.</t>
  </si>
  <si>
    <t>1. Armonizar los procedimientos con los controles y planes de manejo del riesgo del proceso Jurídico.</t>
  </si>
  <si>
    <t>Procedimientos aprobados y socializados</t>
  </si>
  <si>
    <t xml:space="preserve">La OAJ durante la anualidad elaboró y publicó en el aplicativo DARUMA  8 procedimientos  los cuales fueron armonizados con los controles del MRI: 
1. Procedimiento para gestión de derechos de petición.
2. Procedimiento para presentación de casos ante el comité de conciliación y defensa Judicial.
3. Procedimiento para respuesta actos administrativos                                                                                                 
4. Procedimiento para revocatoria directa 
5. Procedimiento de Representación Judicial  
6. Procedimiento de cobro coactivo    
7. Procedimiento de Asesoría Jurídica
8. Procedimiento de identificación de requisitos legales.                                                                                                                                                                                                                                   </t>
  </si>
  <si>
    <t xml:space="preserve">Está pendiente por aprobar el Procedimiento para producción regulatoria y doctrinal, dado que requiere de un análisis conjunto con la Dirección. </t>
  </si>
  <si>
    <r>
      <rPr>
        <sz val="10"/>
        <color rgb="FF000000"/>
        <rFont val="Verdana"/>
        <family val="2"/>
      </rPr>
      <t xml:space="preserve">Como soporte de cumplimiento y avance de la actividad  se cargan en el repositorio del drive de la OAP los siguientes soportes: </t>
    </r>
    <r>
      <rPr>
        <u/>
        <sz val="10"/>
        <color rgb="FF4472C4"/>
        <rFont val="Verdana"/>
        <family val="2"/>
      </rPr>
      <t>https://juspemil.sharepoint.com/:f:/s/OficinadePlaneacion/Ep3_ytXnE8BLvk09nNRbN24Bys-xOQ6R1XAwl7AxSUnI2w?e=ydR5DV</t>
    </r>
  </si>
  <si>
    <t xml:space="preserve">Se recomendó a la OAJ para la vigencia 2024 y de acuerdo con el Mapa de Procesos V4 , aprobar y socializar el  Procedimiento para producción regulatoria y doctrinal. </t>
  </si>
  <si>
    <t>2. Actualizar el mapa de riesgos del proceso de Gestión  Jurídica</t>
  </si>
  <si>
    <t>Mapa de Riesgos actualizado y aprobado.</t>
  </si>
  <si>
    <r>
      <rPr>
        <sz val="10"/>
        <color rgb="FF000000"/>
        <rFont val="Verdana"/>
        <family val="2"/>
      </rPr>
      <t xml:space="preserve"> Las evidencias se encuentran en el sistema DARUMA. 
el Mapa de Proceso para la vigencia 2024 se encuentra publicado en consulta ciudadana  en el enlace : </t>
    </r>
    <r>
      <rPr>
        <u/>
        <sz val="10"/>
        <color rgb="FF4472C4"/>
        <rFont val="Verdana"/>
        <family val="2"/>
      </rPr>
      <t xml:space="preserve">https://www.justiciamilitar.gov.co/consulta-ciudadana
</t>
    </r>
  </si>
  <si>
    <t>Documentación  y reglar las funciones y alcances del Comité de Cartera.</t>
  </si>
  <si>
    <t>Formular  y adoptar el Reglamento del Comité de Cartera.</t>
  </si>
  <si>
    <t>DEC.445 de 2017</t>
  </si>
  <si>
    <t>Reglamento del Comité de Cartera</t>
  </si>
  <si>
    <t>Para el tercer cuatrimestre se presenta un avance acumulado de la actividad de un 80%, dado que  se elaboró y revisó el proyecto de resolución por medio de la cual, se reglamenta el Comité de Cartera, actualmente está se encuentra para revisión y firma del Director General, se espera que sea emitida en el mes de enero del 2024.</t>
  </si>
  <si>
    <r>
      <rPr>
        <sz val="10"/>
        <color rgb="FF000000"/>
        <rFont val="Verdana"/>
        <family val="2"/>
      </rPr>
      <t xml:space="preserve">
Como soporte de cumplimiento y avance de la actividad  se cargan en el repositorio del drive de la OAP los siguientes soportes:
 </t>
    </r>
    <r>
      <rPr>
        <u/>
        <sz val="10"/>
        <color rgb="FF4472C4"/>
        <rFont val="Verdana"/>
        <family val="2"/>
      </rPr>
      <t>https://juspemil.sharepoint.com/:f:/s/OficinadePlaneacion/EkcPDcKgP0FEmvDRBk-H55wBToiyMjIKeXQX0E_m1c8nPw?e=X2LXeG</t>
    </r>
  </si>
  <si>
    <t xml:space="preserve">Se recomienda a la OAJ en la primera semana de enero realizar las gestiones correspondientes para la emisión, publicación y socialización de la  Resolución que Reglamenta del Comité de Cartera. </t>
  </si>
  <si>
    <t>13.Defensa jurídica</t>
  </si>
  <si>
    <t>Rendición de cuentas sobre la gestión realizada al procedimiento de cobro coactivo.</t>
  </si>
  <si>
    <t>Elaborar informe semestral de la Gestión de Cobro Coactivo.</t>
  </si>
  <si>
    <t>Ley 136 de 1994, numeral 6 del Artículo 91.</t>
  </si>
  <si>
    <t>Informes semestrales de la gestión del cobro coactivo (2).</t>
  </si>
  <si>
    <t>Se elaboró y presentó al Director General de la JPMP 2 informes semestrales de la gestión de cobro coactivo.</t>
  </si>
  <si>
    <r>
      <rPr>
        <sz val="10"/>
        <color rgb="FF000000"/>
        <rFont val="Verdana"/>
        <family val="2"/>
      </rPr>
      <t xml:space="preserve">Como soporte de cumplimiento y avance de la actividad  se cargan en el repositorio del drive de la OAP los siguientes soportes: Informes con los correos electrónicos remitidos al Director General 
</t>
    </r>
    <r>
      <rPr>
        <u/>
        <sz val="10"/>
        <color rgb="FF4472C4"/>
        <rFont val="Verdana"/>
        <family val="2"/>
      </rPr>
      <t xml:space="preserve">https://juspemil.sharepoint.com/:f:/s/OficinadePlaneacion/En1-HuU0Xa9CqntO-LAtKVIBxByUnpv1SkqAaVw6_MYAqw?e=xX3lO2
</t>
    </r>
  </si>
  <si>
    <t>Rendición de cuentas sobre la gestión realizada a las tutelas instauradas contra la Entidad a fin de fortalecer y disminuir los tiempos y calidad de respuesta d las mismas.</t>
  </si>
  <si>
    <t>Elaborar informe semestral de la Gestión de Tutelas (2).</t>
  </si>
  <si>
    <t>Constitución Política, Art. 90</t>
  </si>
  <si>
    <t>Informes semestrales de la gestión de tutelas (2).</t>
  </si>
  <si>
    <t xml:space="preserve">Durante la vigencia 2024, se elaboró y presentó al Director General de la JPMP los Informes semestrales de la Gestión de tutelas. </t>
  </si>
  <si>
    <r>
      <rPr>
        <sz val="10"/>
        <color rgb="FF000000"/>
        <rFont val="Verdana"/>
        <family val="2"/>
      </rPr>
      <t>Como soporte de cumplimiento y avance de la actividad  se cargan en el repositorio del drive de la OAP los siguientes soportes:</t>
    </r>
    <r>
      <rPr>
        <u/>
        <sz val="10"/>
        <color rgb="FF4472C4"/>
        <rFont val="Verdana"/>
        <family val="2"/>
      </rPr>
      <t xml:space="preserve"> https://juspemil.sharepoint.com/:f:/s/OficinadePlaneacion/EvN0v0pvy0JEkZzg7vqMt8MB6-XXdhx7VFJJn5O1j9t4Zw?e=pbfle9</t>
    </r>
  </si>
  <si>
    <t>Generación de una herramienta que ayude a prevenir y evidenciar las actuaciones u omisiones que produzcan el daño antijurídico.</t>
  </si>
  <si>
    <t>Elaborar reporte trimestral de procesos activos que gestiona la Oficina Asesora Jurídica  y de aquellos que se encuentran en trámite ante el Comité de Conciliación .</t>
  </si>
  <si>
    <t>Reporte trimestral de procesos  que gestiona la Oficina Asesora Jurídica  y de aquellos que se encuentran en trámite ante el Comité de Conciliación. (4)</t>
  </si>
  <si>
    <t xml:space="preserve">Se elaboró y publicó en la página web de la Entidad los informes correspondientes al Reporte trimestral de procesos que gestiona la Oficina Asesora Jurídica y de aquellos que se encuentran en trámite ante el Comité de Conciliación así :
1. Informe de procesos judiciales primer trimestre de 2023.
2. Informe de procesos judiciales segundo trimestre de 2023.
3. Informe de procesos judiciales tercer trimestre de 2023.
4. Informe de procesos judiciales cuarto trimestre de 2023.
</t>
  </si>
  <si>
    <r>
      <rPr>
        <sz val="10"/>
        <color rgb="FF000000"/>
        <rFont val="Verdana"/>
        <family val="2"/>
      </rPr>
      <t>Como soporte de cumplimiento y avance de la actividad  se cargan en el repositorio del drive de la OAP los siguientes soportes:</t>
    </r>
    <r>
      <rPr>
        <u/>
        <sz val="10"/>
        <color rgb="FF4472C4"/>
        <rFont val="Verdana"/>
        <family val="2"/>
      </rPr>
      <t xml:space="preserve"> https://juspemil.sharepoint.com/:f:/s/OficinadePlaneacion/Eus4m8X_aktGtp2-zuFXeQQBZqZ-zJgFa8RGXxN4ndsKlw?e=c00rZZ</t>
    </r>
  </si>
  <si>
    <t xml:space="preserve">Oficina Asesora
Jurídica - Jefe Oficina
Asesora Jurídica
 </t>
  </si>
  <si>
    <t>8. Servicio al ciudadano</t>
  </si>
  <si>
    <t>Mejoramiento de la Productividad y
percepción de la gestión de la
Justicia Penal Militar y Policial</t>
  </si>
  <si>
    <t>Hacer seguimiento al plan de trabajo en cumplimiento de la directiva de regulación de casos Judiciales en los despachos establecidos por la Dirección General.</t>
  </si>
  <si>
    <t>Plan de Acción
institucional 2022</t>
  </si>
  <si>
    <t>Informe de seguimiento a los despachos Judiciales (3)</t>
  </si>
  <si>
    <t>En cumplimiento a lo señalado en la Directiva no. 001 de 2023, relacionado con el seguimiento a la regularización de cargas de los despachos judiciales de IPM con sede
en Bogotá, se elaboró y presentó al Director General de la JPMP  el 21 de julio de 2023, el segundo Informe de Seguimiento.</t>
  </si>
  <si>
    <r>
      <rPr>
        <sz val="10"/>
        <color rgb="FF000000"/>
        <rFont val="Verdana"/>
        <family val="2"/>
      </rPr>
      <t xml:space="preserve">Como soporte de cumplimiento y avance de la actividad  se cargan en el repositorio del drive de la OAP los siguientes soportes: : </t>
    </r>
    <r>
      <rPr>
        <u/>
        <sz val="10"/>
        <color rgb="FF4472C4"/>
        <rFont val="Verdana"/>
        <family val="2"/>
      </rPr>
      <t>https://juspemil.sharepoint.com/:f:/s/OficinadePlaneacion/Eus4m8X_aktGtp2-zuFXeQQBZqZ-zJgFa8RGXxN4ndsKlw?e=c00rZZ</t>
    </r>
  </si>
  <si>
    <t>Oficina de Tecnologías de Información y las Comunicaciones - Jefe OTIC</t>
  </si>
  <si>
    <t>Plan Estratégico de Tecnologías de la Información y Comunicaciones</t>
  </si>
  <si>
    <t xml:space="preserve">11.Gobierno digital </t>
  </si>
  <si>
    <t>Implementación del PETIC de la Entidad vigencia 2023</t>
  </si>
  <si>
    <t>1. Actualizar el PETIC con las actividades que se desarrollarán en la vigencia 2023.</t>
  </si>
  <si>
    <t xml:space="preserve">"Ley 1474/2011
Decreto 612/2018"
</t>
  </si>
  <si>
    <t xml:space="preserve">PETIC actualizado y aprobado al 2023. 
</t>
  </si>
  <si>
    <t>Plan Estratégico de Tecnologías de la Información y Comunicaciones aprobado el 07 de julio de 2023, en la sesión 4 del Comité Institucional de Gestión y Desempeño.</t>
  </si>
  <si>
    <r>
      <rPr>
        <u/>
        <sz val="10"/>
        <color rgb="FF0563C1"/>
        <rFont val="Verdana"/>
        <family val="2"/>
      </rPr>
      <t xml:space="preserve">
</t>
    </r>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https://www.justiciamilitar.gov.co/sites/default/files/2023-07/Plan_Estrategico_de_Tecnologias_de_la%20Informacion_y_las_Comunicaciones_2022_2025_Actualizacion_2023.pdf</t>
    </r>
  </si>
  <si>
    <t>2. Ejecutar las actividades del PETIC 2023.</t>
  </si>
  <si>
    <t>Informe de estrategias desarrolladas, actos administrativos de directrices institucionales, informes de instalación de herramientas, etc.</t>
  </si>
  <si>
    <t>Se cuenta con informes parciales de cada contratista que tienen relación a la ejecución de las actividades del PETIC, sin embargo no se cuenta con informe consolidado establecidos en este PAI.</t>
  </si>
  <si>
    <t xml:space="preserve">Jefe de la  Oficina de Tecnologías de Información y las Comunicaciones ingreso hasta el día 01 de diciembre de 2023 en propiedad. </t>
  </si>
  <si>
    <t>https://juspemil.sharepoint.com/:f:/s/OficinadePlaneacion/EhVBmMA5spdCrCw0q6KE9zUBUzzcPzpXx-dyLwLf716Ogw?e=3mCCCU</t>
  </si>
  <si>
    <t>3. Hacer la evaluación de las actividades del PETIC 2023.</t>
  </si>
  <si>
    <t>Informe de evaluación del PETIC.
 (avance a corte 31 diciembre)</t>
  </si>
  <si>
    <t>Se realiza el Informe de evaluación del PETIC 2024.</t>
  </si>
  <si>
    <t xml:space="preserve">https://juspemil.sharepoint.com/:f:/s/OficinadePlaneacion/EvgRbjm19YVCsip8M2WOCWAB6t9rVuOX6NC6E5EvSpSLXw?e=iC5aiV </t>
  </si>
  <si>
    <t>Implementación de software Sistema Misional de Información segunda Fase SPOA</t>
  </si>
  <si>
    <t>1. Realizar las pruebas respectivas para la implementación del Sistema Misional para la gestión de procesos de la Ley 1407 de 2010 en la segunda fase del SPOA.</t>
  </si>
  <si>
    <t>Decreto 1768 de 2020</t>
  </si>
  <si>
    <t>Sistema Misional para la gestión de procesos de la Ley 1407 de 2010 en la segunda fase del SPOA, implementado.</t>
  </si>
  <si>
    <t>Se realizaron pruebas y parametrización del SIM para la implementación de la segunda Fase del SPOA, actualmente operativo.</t>
  </si>
  <si>
    <r>
      <rPr>
        <sz val="10"/>
        <color rgb="FF000000"/>
        <rFont val="Verdana"/>
        <family val="2"/>
      </rPr>
      <t xml:space="preserve">Como soporte de avance de la actividad se cuenta con el link de ingreso al aplicativo que está en operación: 
</t>
    </r>
    <r>
      <rPr>
        <u/>
        <sz val="10"/>
        <color rgb="FF0563C1"/>
        <rFont val="Verdana"/>
        <family val="2"/>
      </rPr>
      <t xml:space="preserve">https://sijpmp.justiciamilitar.gov.co/Home.aspx
</t>
    </r>
  </si>
  <si>
    <t>2. Proveer las herramientas de software necesarias para la migración de  la información al Sistema Misional de Información de los procesos de la Ley 522 de 1999 a nivel nacional.</t>
  </si>
  <si>
    <t>Información de los procesos Ley 522 de 1999  migrado en el Sistema de Información Misional .</t>
  </si>
  <si>
    <t>No se ha definido el ¨plan de migración de los procesos de la ley 522  de 1999, se debe revisar si se modifica el alcance del entregable.</t>
  </si>
  <si>
    <t>Como soporte de avance de la actividad se cuenta con el  Informe/ acta  de ejecución del proyecto de implementación del SIM.
https://juspemil.sharepoint.com/:f:/s/OficinadeTecnologasdeInformacinydelasComunicaciones/EtQuoHh30t1Bj_VJmTb1IZcBy112xhEAGXBJXXJHTUGeNg?e=EOdzrt</t>
  </si>
  <si>
    <t>3.  Elaborar y aprobar  el Manual del Usuario del Sistema Misional de Información.</t>
  </si>
  <si>
    <t>Manual del Usuario del Sistema Misional de Información generado y socializado.</t>
  </si>
  <si>
    <t xml:space="preserve">Se reciben Manuales de Usuario del SIM con los cambios realizados hasta el tercer cuatrimestre por parte del contratista, los cuales fueron socializados en las diferentes capacitaciones realizadas por el área </t>
  </si>
  <si>
    <t>https://juspemil.sharepoint.com/:f:/s/OficinadePlaneacion/EgNPM_Rz_sZBmIbCWSvjjbMBSOuTYIDnrumnji7Ch9uflw?e=6carY1</t>
  </si>
  <si>
    <t>4.  Elaborar y aprobar  el Manual Técnico del Sistema Misional de Información.</t>
  </si>
  <si>
    <t>Manual Técnico del Sistema Misional de Información generar y socializado.</t>
  </si>
  <si>
    <t>Se reciben Manuales de Usuario del SIM con los cambios realizados hasta el tercer cuatrimestre por parte del contratista.</t>
  </si>
  <si>
    <t>https://juspemil.sharepoint.com/:f:/s/OficinadePlaneacion/EpjyvyYh76RMn6AhzaBwMwwB1Uf_hLYdeV3g99d8vxo6Zg?e=B4RCw7</t>
  </si>
  <si>
    <t>5. Diseñar, desarrollar e implementar herramientas de software que apoyen la gestión de fiscales y jueces en la toma de decisiones y estructuración de escritos y providencias.</t>
  </si>
  <si>
    <t>Herramientas de software desarrolladas e implementadas.</t>
  </si>
  <si>
    <t xml:space="preserve">Implementación de tableros de control y módulos de gestión de fiscales y jueces.
</t>
  </si>
  <si>
    <t>Es importante fortalecer el uso y la apropiación de los módulos del SIM a través de capacitaciones.</t>
  </si>
  <si>
    <r>
      <rPr>
        <sz val="10"/>
        <color rgb="FF000000"/>
        <rFont val="Verdana"/>
        <family val="2"/>
      </rPr>
      <t xml:space="preserve">Como soporte de la actividad se cuenta con los tableros de control en Power BI, que pueden ser consultados en el enlace:
</t>
    </r>
    <r>
      <rPr>
        <u/>
        <sz val="10"/>
        <color rgb="FF0563C1"/>
        <rFont val="Verdana"/>
        <family val="2"/>
      </rPr>
      <t xml:space="preserve">https://app.powerbi.com/groups/me/reports/73381879-e72e-403d-95c9-fd4f50c0435b/ReportSectiondde2f250e17a98ba0ec0?ctid=5438af9f-686f-4b04-94a0-a858e5b7ba46&amp;experience=power-bi
</t>
    </r>
    <r>
      <rPr>
        <sz val="10"/>
        <color rgb="FF000000"/>
        <rFont val="Verdana"/>
        <family val="2"/>
      </rPr>
      <t xml:space="preserve">Y el link de ingreso al aplicativo que está en operación : </t>
    </r>
    <r>
      <rPr>
        <u/>
        <sz val="10"/>
        <color rgb="FF0563C1"/>
        <rFont val="Verdana"/>
        <family val="2"/>
      </rPr>
      <t>https://sijpmp.justiciamilitar.gov.co/Home.aspx</t>
    </r>
  </si>
  <si>
    <t>Modernización de la plataforma tecnológica de la Entidad</t>
  </si>
  <si>
    <t>1. Implementar la plataforma tecnológica de centros de cómputo, servicios centralizados y nube pública de acuerdo con el Plan Estratégico de Tecnologías de la Información y las Comunicaciones.</t>
  </si>
  <si>
    <t xml:space="preserve">Decreto 767 del 2022
</t>
  </si>
  <si>
    <t>Infraestructura tecnológica actualizada instalada.</t>
  </si>
  <si>
    <t>Se adquirieron equipos para atender las necesidades de renovación en los despachos de la segunda Fase del SPOA y se aumentaron los recursos en la nube para atender el crecimiento en la demanda.</t>
  </si>
  <si>
    <t>https://juspemil.sharepoint.com/:f:/s/OficinadePlaneacion/Ei72xKMF7AdDo_Adz-8f8nABRVCm3txQQz_LhUgRWc6qSg?e=vC8fR9</t>
  </si>
  <si>
    <t>2. Fortalecer y ampliar la cobertura de las redes LAN  y conectividad de los despachos judiciales.</t>
  </si>
  <si>
    <t>Puntos de cableado LAN instalados.</t>
  </si>
  <si>
    <t>Se adjudicó la ampliación la cobertura de las redes LAN  y conectividad de los despachos judiciales.</t>
  </si>
  <si>
    <t>https://juspemil.sharepoint.com/:f:/s/OficinadePlaneacion/EpOeNqqOgJNPs5ZgHZgUZQ0BXI7_LYi-A3-iABk1PZjByA?e=4qpcFd</t>
  </si>
  <si>
    <t>3. Fortalecer y ampliar la infraestructura de red WAN en el Palacio de Justicia y despachos a nivel nacional.</t>
  </si>
  <si>
    <t>Nodos de acceso conectividad WAN instalados.</t>
  </si>
  <si>
    <t>Se realizó la instalación de 2 canales de internet principales en palacio y fortaleza, y la instalación de 52 canales a nivel nacional en los despachos judiciales.</t>
  </si>
  <si>
    <t>Ninguna</t>
  </si>
  <si>
    <t>https://juspemil.sharepoint.com/:f:/s/OficinadePlaneacion/Eh0YHQk2cXBNn0s3VljTPnYBiBYVi0AdmGjZNXWSok2o_w?e=mba2WF</t>
  </si>
  <si>
    <t>Plan de Seguridad y Privacidad de la Información</t>
  </si>
  <si>
    <t>Implementación del  Plan de Seguridad y Privacidad de la Información.</t>
  </si>
  <si>
    <t>1. Formular y aprobar el Plan Seguridad y Privacidad de la Información 2023.</t>
  </si>
  <si>
    <t>Plan Seguridad y Privacidad de la Información 2023 aprobado y publicado.</t>
  </si>
  <si>
    <t xml:space="preserve">
Plan Seguridad y Privacidad de la Información 2023 aprobado el 29 de agosto de 2023, en la sesión 6 del Comité Institucional de Gestión y Desempeño y se encuentra publicado en la página web institucional.
</t>
  </si>
  <si>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https://www.justiciamilitar.gov.co/sites/default/files/2023-09/Plan_de_Seguridad_y_Privacidad_de_la_Informacion_2023_UAEJPMP.pdf</t>
    </r>
  </si>
  <si>
    <t>2. Ejecutar las actividades del Plan Seguridad y Privacidad de la Información 2023.</t>
  </si>
  <si>
    <t xml:space="preserve">Se realiza informe de estrategias desarrolladas con los soportes entregados por parte del contratista del MSPI.
</t>
  </si>
  <si>
    <t>https://juspemil.sharepoint.com/:f:/s/OficinadePlaneacion/EtZBrvPjDudGvqsvO4xFxdgBDRNhcrSlcuiE9vdxPtAfgg?e=tFusY4</t>
  </si>
  <si>
    <t>3. Hacer seguimiento y evaluación de las actividades del Plan Seguridad y Privacidad de la Información 2023.</t>
  </si>
  <si>
    <t>Informe de evaluación del Plan Seguridad y Privacidad de la Información 2023.</t>
  </si>
  <si>
    <t>Se realiza informe de evaluación del Plan Seguridad y Privacidad de la Información 2023.</t>
  </si>
  <si>
    <t>https://juspemil.sharepoint.com/:f:/s/OficinadePlaneacion/EsWH8EKEWJ5ClIfwA6H59wwBtWUqcv5JXkF_GJeKAzefsg?e=ENUV93</t>
  </si>
  <si>
    <t xml:space="preserve">Informe de evaluación de planes </t>
  </si>
  <si>
    <t>Implementación de las políticas de MIPG a cargo de  la OTIC</t>
  </si>
  <si>
    <t>1. Elaborar y aprobar el Plan de Continuidad de Servicios Tecnológicos.</t>
  </si>
  <si>
    <t>Procedimiento de Arquitectura aprobado.</t>
  </si>
  <si>
    <t>Se elaboró el Plan de continuidad de negocio y se remitió en el mes de agosto de 2023  para el Ministerio de Defensa Nacional a corte  de diciembre de 2023 no se ha recibido retroalimentación. Adicionalmente se remitió el Plan para revisión técnica y metodológica a  la Oficina Asesora de Planeación de la JPMP en el mes de diciembre de 2023, se recibió la respectiva retroalimentación y se atendieron las observaciones correspondiente, Sin embargo no se ha podido presentar el Plan para aprobación del  Comité Institucional de Desempeño hasta recibir la retroalimentación y alineación del Ministerio de Defensa Nacional.</t>
  </si>
  <si>
    <t>Se depende del Ministerio de Defensa Nacional  para alinear el Plan de Continuidad de Negocio y dar la aprobación socialización dentro de la Entidad.</t>
  </si>
  <si>
    <t>https://juspemil.sharepoint.com/:f:/s/OficinadePlaneacion/EsLpSnQtNJJPu3Bezn-UIHMB4aUfnK4iBink_uMSgse5Mw?e=bIh0pG</t>
  </si>
  <si>
    <t>Se recomienda dar continuidad al trámite para la aprobación del Plan, si bien el entregable que da cumplimiento a la actividad no corresponde, se evidencia que la dependencia adelantó durante la vigencia 2023, las acciones correspondientes para la elaboración del Plan de Continuidad del Negocio.</t>
  </si>
  <si>
    <t>2. Elaborar y aprobar procedimiento para servicios de mesa de ayuda.</t>
  </si>
  <si>
    <t>Procedimiento para servicios de mesa de ayuda aprobada.</t>
  </si>
  <si>
    <t>Se elaboró y aprobó el procedimiento  de "Servicio de Soporte Tecnológico" en el aplicativo DARUMA desde el 7 de julio de 2023.</t>
  </si>
  <si>
    <t>Como soporte de avance de la actividad se cuenta con: 
https://sgi.justiciamilitar.gov.co/app.php/staff/document/indexAllActive</t>
  </si>
  <si>
    <t>3. Elaborar y aprobar procedimiento para mantenimiento preventivo.</t>
  </si>
  <si>
    <t>Procedimiento para mantenimiento preventivo aprobado.</t>
  </si>
  <si>
    <t>Se elaboró y aprobó en el aplicativo Daruma el Procedimiento de "Mantenimiento de la Infraestructura Tecnológica", el 19 de diciembre de 2023.</t>
  </si>
  <si>
    <t>https://juspemil.sharepoint.com/:f:/s/OficinadeTecnologasdeInformacinydelasComunicaciones/EoqWCXa9x3xGjhU4w2G6Hj0BR6g3EG93vUN71NIEVjKwkQ?e=PXxDJV</t>
  </si>
  <si>
    <t xml:space="preserve">4. Elaborar y aprobar la Guía de gestión de activos de información. </t>
  </si>
  <si>
    <t xml:space="preserve">Guía de gestión de activos de información aprobada. </t>
  </si>
  <si>
    <t xml:space="preserve">Se elabora el Manual de gestión de activos de información, en vez de la guía proyectada dada la recomendación del contratista en este tema, el respectivo manual se remitió en el mes de diciembre a la OAP para revisión técnica y metodológica una vez se realice la respectiva retroalimentación se realizará el cargue y aprobación en el aplicativo Daruma, para su correspondiente socialización con las dependencias. </t>
  </si>
  <si>
    <t xml:space="preserve">De acuerdo al Modelo del MSPI establecido por el MinTic. se estableció el manual en lugar de la guía. </t>
  </si>
  <si>
    <t>https://juspemil.sharepoint.com/:f:/s/OficinadePlaneacion/EmRAwm8k4lpGkTgQtzcdehYB4WtxTZyS6kTbmziRpm1OJQ?e=Xl64K0</t>
  </si>
  <si>
    <t>Se recomienda a la OTIC realizar el cargue del manual en el Sistema Integral de Calidad Daruma y aprobarlo, así mismo se debe realizar la respectiva socialización con el personal de la JPMP.</t>
  </si>
  <si>
    <t>5. Elaborar y aprobar la Procedimiento de Arquitectura Institucional.</t>
  </si>
  <si>
    <t>Procedimiento de Arquitectura Institucional aprobada.</t>
  </si>
  <si>
    <t>No se reporta avance de la actividad.</t>
  </si>
  <si>
    <t>Jefe de la  Oficina de Tecnologías de Información y las Comunicaciones ingreso hasta el día 01 de diciembre de 2023 en propiedad y esta actividad es desarrollada por el jefe a cargo. Esta actividad se incluyó en el PAA y PAI 2024 para ser desarrollada en el año 2024.</t>
  </si>
  <si>
    <t>Esta actividad se incluyó PAI 2024 para ser desarrollada en el año 2024.</t>
  </si>
  <si>
    <t>6. Elaborar y aprobar Plan de Recuperación de Desastres</t>
  </si>
  <si>
    <t>Plan de Recuperación de Desastres aprobada.</t>
  </si>
  <si>
    <t>Fortalecimiento de la gestión y mejora del desempeño de los procesos de la Entidad.</t>
  </si>
  <si>
    <t>1, Elaborar procedimientos del proceso de Gestión TIC</t>
  </si>
  <si>
    <t>Durante la vigencia 2023, se elaboró, aprobó y publicó en aplicativo Daruma  los siguientes procedimientos :
1. Servicio de Soporte Tecnológico
2. Mantenimiento de la Infraestructura Tecnológica.</t>
  </si>
  <si>
    <t>Quedan pendientes para realiza en el periodo de 2024, Procedimiento de Arquitectura Institucional aprobada.</t>
  </si>
  <si>
    <t>Se recomienda a la OTIC realizar el cargue de los documentos que hacen parte del proceso de Gestión TIC, el Sistema Integral de Calidad Daruma y aprobarlo, así mismo se debe realizar la respectiva socialización con el personal de la JPMP.</t>
  </si>
  <si>
    <t>2. Armonizar los procedimientos con los controles y planes de manejo del riesgo del proceso de  Gestión TIC</t>
  </si>
  <si>
    <t>Actualmente se cuenta con los procedimientos de "Servicio de Soporte Tecnológico" en el aplicativo DARUMA y "Mantenimiento de la Infraestructura Tecnológica" , el cual  ya se encuentra aprobado,  los cuales incluyen en su desarrollo controles definidos en el Mapa de Riesgos Institucional para el proceso de  Gestión de TIC.
Así mismo se realizó socialización del procedimiento de "Servicio de Soporte Tecnológico" , con los funcionarios de la OTIC el 4 de agosto de 2023.</t>
  </si>
  <si>
    <t>Quedan pendientes para realiza en el periodo de 2024,  Plan de Recuperación de Desastres aprobada.</t>
  </si>
  <si>
    <t>https://juspemil.sharepoint.com/:f:/s/OficinadePlaneacion/EvxSA-fHl5RDgRKSqaRexgIBosrdftR-w6kbG4hmxnW19Q?e=uzjdPM</t>
  </si>
  <si>
    <t>Oficina Asesora de Planeación - Jefe Oficina Asesora de Planeación</t>
  </si>
  <si>
    <t>Mejoramiento de la atención al ciudadano, el acceso a la información y la lucha contra la corrupción.</t>
  </si>
  <si>
    <t>1. Formular y aprobar Plan Anticorrupción y de Atención al Ciudadano para la vigencia 2023.</t>
  </si>
  <si>
    <t>Plan Anticorrupción y de Atención al Ciudadano y Mapa de Riesgos Institucional para la vigencia 2023 aprobado (2)</t>
  </si>
  <si>
    <t xml:space="preserve">El Comité Institucional de Gestión y Desempeño aprobó el 27 de enero de 2023 la primera versión del PAAC y del Mapa de Riesgos Institucional para la presente vigencia. 
Así mismo, en la sesión 4 del Comité Institucional de Gestión y Desempeño realizada el 7 de julio de 2023, se aprobó la  segunda versión del PAAC y del Mapa de Riesgos Institucional y  la versión 3 del  Plan Anticorrupción y de Atención al Ciudadano 2023 aprobado por el Comité Institucional de Gestión y Desempeño realizada el 09 de octubre de 2023 Para su consulta y acceso se encuentra publicado en el portal Web en la sección de Transparencia en el enlace: https://www.justiciamilitar.gov.co/plan-anticorrupcion-y-de-atencion-al-ciudadano.
</t>
  </si>
  <si>
    <r>
      <rPr>
        <sz val="10"/>
        <color rgb="FF000000"/>
        <rFont val="Verdana"/>
        <family val="2"/>
      </rPr>
      <t xml:space="preserve">Para su consulta y acceso se publica en el portal Web en la sección de Transparencia, en el enlace:
</t>
    </r>
    <r>
      <rPr>
        <u/>
        <sz val="10"/>
        <color rgb="FF0563C1"/>
        <rFont val="Verdana"/>
        <family val="2"/>
      </rPr>
      <t xml:space="preserve">
https://www.justiciamilitar.gov.co/plan-anticorrupcion-y-de-atencion-al-ciudadano</t>
    </r>
  </si>
  <si>
    <t>2. Ejecutar las actividades del Plan Anticorrupción y de Atención al ciudadano para la vigencia 2023 de competencia de la OAP.</t>
  </si>
  <si>
    <t>Informe de Ejecución cuatrimestral de las actividades a cargo de la OAP del Plan Anticorrupción y de Atención al ciudadano (3)</t>
  </si>
  <si>
    <t>Se realizó el seguimiento a la ejecución mensual de las actividades programadas en el PAAC 2023 y en el Informe de ejecución de las actividades a cargo de la OAP en el que se evidencia el cumplimiento de las mismas según programación del cuatrimestre. Los soportes se encuentran en el repositorio de la OAP.</t>
  </si>
  <si>
    <r>
      <rPr>
        <sz val="10"/>
        <color rgb="FF000000"/>
        <rFont val="Verdana"/>
        <family val="2"/>
      </rPr>
      <t xml:space="preserve">Como soporte de avance de la actividad se cuenta con el Informe de Ejecución Cuatrimestral del PAAC. Los cuales se ubican en el repositorio del drive de la OAP:   </t>
    </r>
    <r>
      <rPr>
        <u/>
        <sz val="10"/>
        <color rgb="FF0563C1"/>
        <rFont val="Verdana"/>
        <family val="2"/>
      </rPr>
      <t>https://juspemil.sharepoint.com/:w:/s/OficinadePlaneacion/Edi1Vk045vZPt36gkJisIB8BerT-ERqfSErGEbZZ_rJU3g?e=mU9gE6</t>
    </r>
  </si>
  <si>
    <t>3. Hacer monitoreo cuatrimestral del Plan Anticorrupción y de Atención al ciudadano para la vigencia 2023.</t>
  </si>
  <si>
    <t>Informe de Monitoreo cuatrimestral del Plan Anticorrupción y de Atención al ciudadano (3).</t>
  </si>
  <si>
    <t>Se elaboró el Informe de Monitoreo del segundo Cuatrimestre Plan Anticorrupción y de Atención al ciudadano, publicado y socializado en la página web institucional.</t>
  </si>
  <si>
    <r>
      <rPr>
        <sz val="10"/>
        <color rgb="FF000000"/>
        <rFont val="Verdana"/>
        <family val="2"/>
      </rPr>
      <t xml:space="preserve">Para su consulta y acceso se publica en el portal Web en la sección de Transparencia, en el enlace:
</t>
    </r>
    <r>
      <rPr>
        <u/>
        <sz val="10"/>
        <color rgb="FF0563C1"/>
        <rFont val="Verdana"/>
        <family val="2"/>
      </rPr>
      <t>Informe_de_Monitoreo_al_PAAC_Cuatrimestre_I_2023.pdf (justiciamilitar.gov.co)</t>
    </r>
  </si>
  <si>
    <t>Plan Estratégico Instituciona</t>
  </si>
  <si>
    <t xml:space="preserve">1. Planeación Institucional    </t>
  </si>
  <si>
    <t>Fortalecimiento institucional en el cumplimiento de las metas establecidas a los objetivos de la Entidad</t>
  </si>
  <si>
    <t>1. Evaluar el Plan Estratégico Institucional con corte 2022.</t>
  </si>
  <si>
    <t>Ley 152/1994 Art. 26 y 29
Circular 001/2018 Lineamientos Planeación Estratégica Institucional</t>
  </si>
  <si>
    <t>Informe de Evaluación del Plan Estratégico Institucional publicado</t>
  </si>
  <si>
    <t>Informe de Evaluación del Plan Estratégico Institucional 2022 - 2026, corte dic. 2022, elaborado y publicado en marzo de 2023.</t>
  </si>
  <si>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https://www.justiciamilitar.gov.co/sites/default/files/2023-03/Informe_de_Evaluacion_al_Plan_Estrategico_Institucional_2022_2023_Medicion_2022.pdf</t>
    </r>
  </si>
  <si>
    <t>2. Participar en la formulación del nuevo Plan Estratégico Sectorial.</t>
  </si>
  <si>
    <t>Plan Estratégico Institucional articulado con el Plan Estratégico Sectorial.</t>
  </si>
  <si>
    <r>
      <rPr>
        <sz val="10"/>
        <color rgb="FF000000"/>
        <rFont val="Verdana"/>
        <family val="2"/>
      </rPr>
      <t>Como soporte de avance de la actividad se cuenta La información remitida al MDN  de los compromisos de las mesas técnicas de formulación. Los cuales se ubican en el repositorio del drive de la OAP:</t>
    </r>
    <r>
      <rPr>
        <b/>
        <u/>
        <sz val="10"/>
        <color rgb="FF4472C4"/>
        <rFont val="Verdana"/>
        <family val="2"/>
      </rPr>
      <t>https://juspemil.sharepoint.com/:f:/s/OficinadePlaneacion/Eo3YYPBDx0ZPoeabDa0dKGYBRE3lKFEOJmBQGHl_sU9Bjw?e=KcPFGg</t>
    </r>
  </si>
  <si>
    <t>3. Realizar análisis de contexto interno y externo.</t>
  </si>
  <si>
    <t>Plan Estratégico Institucional aprobado y publicado (1).</t>
  </si>
  <si>
    <t>Para el tercer cuatrimestre se presenta un avance acumulado de la actividad de un 100%. Se realizaron las siguientes acciones que dan cuenta de la gestión realizada durante el periodo:
1. Documento en Word que contiene la estructura y de Propuesta Análisis de Contexto Interno y Externo.
2. Documento en Excel que contiene la Matriz Análisis de Contexto Externo, que se realizó bajo la Metodología  de  Análisis de Pestel con el fin de  para analizar y monitorizar los factores macroambientales que tienen un impacto en una entidad. Este análisis permitió identificar los elementos que afectan directa o indirectamente el accionar de la entidad, tales como: aspectos políticos, económicos, socioculturales, tecnológicos, ecológicos y legales.  
3. Encuesta de Matriz Análisis de Contexto Externo.
El 26 de octubre de 2023, La OAP durante el último cuatrimestre realizó el taller de Planeación Estratégica 2024, en el cual se presentaron los resultados de la encuesta de Análisis de Contexto Externo realizada a través de formato de Forms de microsoft a los grupos focales, los aspectos externos más importantes y de injerencia para la Entidad, se presentaron en el taller, siendo  analizados  y proponiendo iniciativas que se integraron a las actividades y acciones a realizar por las diferentes áreas para la vigencia 2024 en la Planeación Institucional.</t>
  </si>
  <si>
    <r>
      <rPr>
        <sz val="10"/>
        <color rgb="FF000000"/>
        <rFont val="Verdana"/>
        <family val="2"/>
      </rPr>
      <t xml:space="preserve">Como soporte de avance de la actividad se cuenta con el  Documento Análisis interno, matriz Análisis de contexto externo, encuesta. Los cuales se ubican en el repositorio del drive de la OAP:  https://juspemil.sharepoint.com/:f:/s/OficinadePlaneacion/ErjCj-bqxb9Bm8wdZHET7s8Bt4i9sBYBfniiaFSi6Pwy6w?e=j8WA8E
</t>
    </r>
    <r>
      <rPr>
        <u/>
        <sz val="10"/>
        <color rgb="FF0563C1"/>
        <rFont val="Verdana"/>
        <family val="2"/>
      </rPr>
      <t xml:space="preserve">
</t>
    </r>
  </si>
  <si>
    <t>4. Actualizar el Plan Estratégico Institucional.</t>
  </si>
  <si>
    <t>Para el tercer cuatrimestre se presenta un avance acumulado de la actividad de un 80%. Se realizaron las siguientes acciones que dan cuenta de la gestión realizada durante la anualidad:
1. Documento en Word que contiene la estructura y de Propuesta Análisis de Contexto Interno y Externo.
2. Propuesta Documento Plan Estratégico  Institucional 2024-2026 
3. Participación en las mesas técnicas para la formulación del Plan Estratégico Sectorial
4. Se realizó El 26 de octubre de 2023, el taller de Planeación Estratégica 2024, en el cual se presentaron los resultados de la encuesta de Análisis de Contexto Externo realizada a través de formato de Forms de microsoft a los grupos focales y se realizó la actualización de la plataforma estratégica de la Entidad (la Visión, Misión y Objetivos Estratégicos de la Entidad)  que fue aprobada por el Comité Institucional de Gestión y Desempeño en la Sesión 9 del 14 de diciembre de 2023.</t>
  </si>
  <si>
    <t>El proceso de formulación del Plan Estratégico Sectorial del Sector Defensa se ha demorado más de lo previsto, lo cual ha dificultado la culminación del plan toda vez que se deben tener en cuenta los lineamientos del sector y la alineación con la planeación nacional y sectorial.</t>
  </si>
  <si>
    <t>Como soporte de avance de la actividad se cuenta con información correspondiente, que se ubican en el repositorio del drive de la OAP:
1.  https://juspemil.sharepoint.com/:f:/s/OficinadePlaneacion/EilRvchdyRRKkQYq8lZc8JcBA0hP7lI1nUfD-EVQlFLuGw?e=ldXuI1
2. https://juspemil.sharepoint.com/:b:/s/OficinadePlaneacion/EVvGduaQapRLjjXTawMOhVUBnDwoIfegYYTINhOFY6DzcA?e=FFieKr</t>
  </si>
  <si>
    <t>Se recomienda presentar al Comité Institucional de Gestión y Desempeño para revisión y aprobación el Plan actualizado para la vigencia 2024,</t>
  </si>
  <si>
    <t>5. Diseñar e implementar el Tablero de Control  de Indicadores de Gestión en DARUMA.</t>
  </si>
  <si>
    <t>Tablero de Control de indicadores implementado (1).</t>
  </si>
  <si>
    <t xml:space="preserve">Actualmente la OAP  alimentó el módulo de Indicadores del aplicativo Daruma con los indicadores de gestión de la Entidad,  con el propósito de realizar a partir de la fecha el seguimiento y medición de los indicadores directamente en el aplicativo.
Se han realizado capacitaciones y acompañamiento técnico y metodológico a las áreas y sus gestores designados para el respectivo cargue y reporte en el aplicativo Daruma.
En este sentido las evidencias y reportes que ha realizado la OAP, corresponden a la actividad y el Informe de Gestión que consolida la información de medición de los indicadores, se puede revisar a través del aplicativo Daruma preliminarmente en los tableros de control que se pude consultar , información que aún está siendo cargada y actualizada por las dependencias para el cierre vigencia con fecha de entrega al 15 de enero de 2024, una vez las dependencias finalicen el cargue, se podrá generar  el informe y publicado.  </t>
  </si>
  <si>
    <r>
      <rPr>
        <sz val="10"/>
        <color rgb="FF0563C1"/>
        <rFont val="Verdana"/>
        <family val="2"/>
      </rPr>
      <t xml:space="preserve">
</t>
    </r>
    <r>
      <rPr>
        <sz val="10"/>
        <color rgb="FF000000"/>
        <rFont val="Verdana"/>
        <family val="2"/>
      </rPr>
      <t xml:space="preserve">Como soporte de avance de la actividad se cuenta con información correspondiente, que se ubican en el repositorio del drive de la OAP:
</t>
    </r>
    <r>
      <rPr>
        <u/>
        <sz val="10"/>
        <color rgb="FF0563C1"/>
        <rFont val="Verdana"/>
        <family val="2"/>
      </rPr>
      <t xml:space="preserve">
1.  https://sgi.justiciamilitar.gov.co/app.php/staff/indicator/indexAllActive
2. RV_ Capacitación módulo de indicadores DARUMA .msg</t>
    </r>
  </si>
  <si>
    <t>18. Seguimiento y evaluación del desempeño institucional</t>
  </si>
  <si>
    <t>6. Formular y aprobar el Plan de Acción Institucional para la vigencia 2023.</t>
  </si>
  <si>
    <t>Plan de Acción Institucional para la vigencia 2023 aprobado y publicado (1).</t>
  </si>
  <si>
    <t xml:space="preserve">Plan de Acción Institucional 2023 aprobado el enero 30 de 2023. La segunda versión se aprobó el 31 de marzo de 2023 y la tercera versión se aprobó el 
 07 de julio de 2023 y la versión 4 se aprobó en el mes </t>
  </si>
  <si>
    <r>
      <rPr>
        <sz val="10"/>
        <color rgb="FF000000"/>
        <rFont val="Verdana"/>
        <family val="2"/>
      </rPr>
      <t xml:space="preserve">Para su consulta y acceso se publica en el portal Web en la sección de Transparencia, en el enlace: 
</t>
    </r>
    <r>
      <rPr>
        <u/>
        <sz val="10"/>
        <color rgb="FF0563C1"/>
        <rFont val="Verdana"/>
        <family val="2"/>
      </rPr>
      <t>https://www.justiciamilitar.gov.co/sites/default/files/2023-08/Plan_de_Accion_Institucional_UAEJPMP_2023_Version_3.pdf</t>
    </r>
  </si>
  <si>
    <t xml:space="preserve">7. Realizar el seguimiento  a la ejecución del Plan de Acción  Institucional. </t>
  </si>
  <si>
    <t>Informe de Seguimiento  del Plan de Acción realizado (3).</t>
  </si>
  <si>
    <t>Se elaboró el Informe del Seguimiento del segundo Cuatrimestre del Plan de Acción Institucional, publicado y socializado en la página web institucional.</t>
  </si>
  <si>
    <t xml:space="preserve">8. Realizar la evaluación a la ejecución del Plan de Acción  Institucional. </t>
  </si>
  <si>
    <t>Informe de Evaluación del Plan de Acción realizado (1).</t>
  </si>
  <si>
    <t xml:space="preserve">1. Planeación Institucional   </t>
  </si>
  <si>
    <t>Mejoramiento de la gestión institucional con la implementación del  Modelo Integrado de Planeación y Gestión (MIPG).</t>
  </si>
  <si>
    <t>1. Realizar autodiagnóstico de las políticas de MIPG</t>
  </si>
  <si>
    <t>Informe de autodiagnóstico 2023 (1).</t>
  </si>
  <si>
    <t>Informe de autodiagnóstico 2023 socializado con los jefes y coordinadores de grupo a través de correo electrónico del 25 de abril de 2023. Adicionalmente y para consulta de los grupos de interés y de valor se publicó en el portal Web de la Entidad.</t>
  </si>
  <si>
    <r>
      <rPr>
        <sz val="10"/>
        <color rgb="FF000000"/>
        <rFont val="Verdana"/>
        <family val="2"/>
      </rPr>
      <t xml:space="preserve">Para su consulta y acceso se publica en el portal Web en la sección de Transparencia, en el enlace: 
</t>
    </r>
    <r>
      <rPr>
        <u/>
        <sz val="10"/>
        <color rgb="FF0563C1"/>
        <rFont val="Verdana"/>
        <family val="2"/>
      </rPr>
      <t>Presentación de PowerPoint (justiciamilitar.gov.co)</t>
    </r>
  </si>
  <si>
    <t>2. Actualizar planes de trabajo de implementación del MIPG</t>
  </si>
  <si>
    <t>Planes de implementación MIPG actualizado, aprobado y socializado (17)</t>
  </si>
  <si>
    <t>Con los resultados de los autodiagnósticos realizados durante el primer  trimestre del 2023, se actualizaron los planes de trabajo para la vigencia, se definió formato de seguimiento. Así mismo, se han realizado los reportes trimestrales al Ministerio de Defensa Nacional respecto al avance presentado en el Plan trabajo de Implementación del MIPG para la vigencia 2023. Y por último , se elaboró y  publicó el "Informe  implementación  MIPG 2023 "  con los principales avances alcanzados por la Entidad con corte al 31 de julio de 2023.</t>
  </si>
  <si>
    <r>
      <rPr>
        <sz val="10"/>
        <color rgb="FF000000"/>
        <rFont val="Verdana"/>
        <family val="2"/>
      </rPr>
      <t xml:space="preserve">Como soporte de avance de la actividad se cuenta con el Informe implementación MIPG 2023:
</t>
    </r>
    <r>
      <rPr>
        <u/>
        <sz val="10"/>
        <color rgb="FF0563C1"/>
        <rFont val="Verdana"/>
        <family val="2"/>
      </rPr>
      <t xml:space="preserve">
Plan Actualizado vigencia 2023</t>
    </r>
  </si>
  <si>
    <t>3.Ejecutar plan de trabajo de las políticas  MIPG.</t>
  </si>
  <si>
    <t>Informe de seguimiento de la implementación del Modelo (1).</t>
  </si>
  <si>
    <t>Durante el mes de agosto se realizaron mesas de trabajo con los lideres de política de gestión y desempeño y se realizó el respectivo seguimiento a las actividades programadas con corte al 31 de julio de 2023.
Actualmente está en proceso de consolidación de los resultados del seguimiento para la elaboración y publicación del respectivo informe de seguimiento.</t>
  </si>
  <si>
    <r>
      <rPr>
        <sz val="10"/>
        <color rgb="FF000000"/>
        <rFont val="Verdana"/>
        <family val="2"/>
      </rPr>
      <t xml:space="preserve">Como soporte de avance de la actividad se cuenta con el seguimiento a los planes de trabajo de las 18 políticas de MPIG. El cual se encuentra en el repositorio del drive de la OAP:
</t>
    </r>
    <r>
      <rPr>
        <u/>
        <sz val="10"/>
        <color rgb="FF0563C1"/>
        <rFont val="Verdana"/>
        <family val="2"/>
      </rPr>
      <t>https://juspemil.sharepoint.com/:f:/s/OficinadePlaneacion/EsQFJoWqYtxOldVCOERBWP8BdOz1wWU1vcXvhRFmJZs8wQ?e=4siodP</t>
    </r>
  </si>
  <si>
    <t>4. Documentar 6 procedimientos asociados a los procesos que lidera la OAP</t>
  </si>
  <si>
    <t>Procedimientos aprobados y socializados (6).</t>
  </si>
  <si>
    <t>Se han elaborado los siguientes procedimientos a cargo de la OAP
Cuatrimestre I 
1.  Procedimiento para el seguimiento y evaluación del rendimiento estadístico de la Jurisdicción Especializada -28/04/2023
2. Procedimiento Mejoramiento Continuo - 28/04/2023
Cuatrimestre II
3. Procedimiento formulación seguimiento y evaluación del plan de acción institucional- 07/06/2023
4. Procedimiento para consultar registros penales y atender peticiones asociadas a estos 16/06/2023
5. Procedimiento de Seguimiento y evaluación de la Gestión Institucional -24/08/2023
Cuatrimestre III
6.Procedimiento de formulación, acusación y seguimiento de proyectos de inversión-11/09/2023</t>
  </si>
  <si>
    <r>
      <rPr>
        <sz val="10"/>
        <color rgb="FF000000"/>
        <rFont val="Verdana"/>
        <family val="2"/>
      </rPr>
      <t xml:space="preserve">Como soporte de avance de la actividad se pueden consultar  en el portal Web en la sección de Transparencia, en el enlace: </t>
    </r>
    <r>
      <rPr>
        <u/>
        <sz val="10"/>
        <color rgb="FF0563C1"/>
        <rFont val="Verdana"/>
        <family val="2"/>
      </rPr>
      <t xml:space="preserve">  https://www.justiciamilitar.gov.co/procedimientos-que-se-siguen-para-tomar-decisiones-en-las-diferentes-areas</t>
    </r>
  </si>
  <si>
    <t>5. Armonizar  procedimientos con los controles y planes de manejo del riesgo de todos los procesos de la Entidad.</t>
  </si>
  <si>
    <t>Procedimientos armonizados con los controles (10).</t>
  </si>
  <si>
    <t xml:space="preserve">Se cuenta con los procedimientos a continuación relacionados aprobados en el Sistema DARUMA, los cuales incluyen en su desarrollo controles definidos en el Mapa de Riesgos Institucional para los procesos en los que se desarrollan,  los cuales se encuentra publicados en la página web  de la Entidad para su consulta en el enlace https://www.justiciamilitar.gov.co/procedimientos-que-se-siguen-para-tomar-decisiones-en-las-diferentes-areas :
1) Diseño y Ejecución del Plan Institucional de Capacitación.
2) Procedimiento para la Presentación de Casos Ante el Comité de Conciliación y Defensa Judicial.
3) Servicio de Soporte Tecnológico.
4) Procedimiento de Nómina.
5) Procedimiento para la gestión de PQRSD.
6) Procedimiento de representación Judicial.
7) Procedimiento para consultar registros penales y atender peticiones asociadas a estos.
8) Procedimiento para el seguimiento y evaluación del rendimiento estadístico de la jurisdicción especializada 
9) Procedimiento formulación, seguimiento y evaluación del Plan del Acción Institucional.
10) Procedimiento de seguimiento y evaluación de la gestión institucional.
11) Procedimiento Plan Anual de Adquisiciones.  
</t>
  </si>
  <si>
    <t>Plan de Gestión Estadística</t>
  </si>
  <si>
    <t>17. Gestión de la información estadística</t>
  </si>
  <si>
    <t>Mejoramiento de la calidad de la información estadística a partir de la implementación de buenas prácticas durante la producción, manipulación y accesibilidad del dato.</t>
  </si>
  <si>
    <t>1. Elaborar y presentar para aprobación el Plan de Gestión Estadística.</t>
  </si>
  <si>
    <t>Decreto 2404/2019
Decreto 1170/2015</t>
  </si>
  <si>
    <t>Plan de Gestión Estadística aprobado y publicado.</t>
  </si>
  <si>
    <t>Plan de Gestión de la Información Estadística 2023 aprobado el 31 de marzo por el Comité Institucional de Gestión y Desempeño. El documento para consulta de los grupos de interés y de valor se encuentra publicado en la página Web.</t>
  </si>
  <si>
    <t>https://www.justiciamilitar.gov.co/plan-de-gestion-de-la-informacion-estadistica</t>
  </si>
  <si>
    <t>2. Realizar socialización del Plan de Gestión Estadística.</t>
  </si>
  <si>
    <t>Planillas de asistencia a socialización (2).</t>
  </si>
  <si>
    <t>Se realizó la segunda jornada de socialización del Plan de Gestión de la Información Estadística 2023 en mayo, como soporte de la actividad se cuenta con la Planilla de asistencia a la jornada.</t>
  </si>
  <si>
    <r>
      <rPr>
        <sz val="10"/>
        <color rgb="FF000000"/>
        <rFont val="Verdana"/>
        <family val="2"/>
      </rPr>
      <t xml:space="preserve">Como soporte de avance de la actividad se cuenta con las grabaciones de las reuniones en el aplicativo Teams:
</t>
    </r>
    <r>
      <rPr>
        <u/>
        <sz val="10"/>
        <color rgb="FF0563C1"/>
        <rFont val="Verdana"/>
        <family val="2"/>
      </rPr>
      <t xml:space="preserve">
https://juspemil.sharepoint.com/:f:/s/OficinadePlaneacion/El7OfmtxGmZJv7tnhv1i-pcBJpUtEG-DF0c9nUFn5lqAAg?e=TnsEA5 
https://juspemil.sharepoint.com/:f:/s/OficinadePlaneacion/EnwnQ0YZ5llGi4j5L1QOipwBiy3JivyXTkRJrX3fjO_lCA?e=qinuLz</t>
    </r>
  </si>
  <si>
    <t xml:space="preserve">3. Realizar encuesta para establecer la demanda de información estadística. </t>
  </si>
  <si>
    <t>Directorio de entidades que demandan información estadística.</t>
  </si>
  <si>
    <t xml:space="preserve">4. Generar el Directorio de entidades, que hacen parte de la oferta y demanda de información estadística de la Gestión Judicial. </t>
  </si>
  <si>
    <t>En cumplimiento de las actividad, la OAP consolidó en el mes de julio el Directorio de entidades que demandan información estadística.</t>
  </si>
  <si>
    <r>
      <rPr>
        <sz val="10"/>
        <color rgb="FF000000"/>
        <rFont val="Verdana"/>
        <family val="2"/>
      </rPr>
      <t xml:space="preserve">Como soporte de cumplimiento de la actividad se cuenta con el Directorio de entidades que demandan información estadística. El cual se encuentra en el repositorio del drive de la OAP en el enlace : </t>
    </r>
    <r>
      <rPr>
        <u/>
        <sz val="10"/>
        <color rgb="FF0563C1"/>
        <rFont val="Verdana"/>
        <family val="2"/>
      </rPr>
      <t>https://juspemil.sharepoint.com/:f:/s/OficinadePlaneacion/EqUdYMxba6pAlbrJO1wms-IBAVwJp2AhYovIk0gHopXU9A?e=hIC2CD</t>
    </r>
  </si>
  <si>
    <t>5. Realizar análisis de oferta y demanda de la información estadística.</t>
  </si>
  <si>
    <t>Informe diagnóstico socializado.</t>
  </si>
  <si>
    <t xml:space="preserve">Se elaboró el correspondiente el análisis de oferta y demanda que contiene información por una parte de los sectores que demandan información estadística conforme a una encuesta realizada y por otra parte información sobre la oferta conforme a los datos y registros administrativos con que cuenta la entidad. </t>
  </si>
  <si>
    <r>
      <rPr>
        <sz val="10"/>
        <color rgb="FF000000"/>
        <rFont val="Verdana"/>
        <family val="2"/>
      </rPr>
      <t xml:space="preserve">Como soporte de avance de la actividad se cuenta con el  Informe de Seguimiento y Evaluación del Plan, el  cual se ubican en el repositorio del drive de la OAP: </t>
    </r>
    <r>
      <rPr>
        <sz val="10"/>
        <color rgb="FF4472C4"/>
        <rFont val="Verdana"/>
        <family val="2"/>
      </rPr>
      <t xml:space="preserve"> </t>
    </r>
    <r>
      <rPr>
        <u/>
        <sz val="10"/>
        <color rgb="FF305496"/>
        <rFont val="Verdana"/>
        <family val="2"/>
      </rPr>
      <t>https://juspemil.sharepoint.com/:w:/s/OficinadePlaneacion/EcRqfiMxW1ZNoAxygDpXEvIBGVGT4nwWWL7PXf5QCKiinQ?e=U9nzan</t>
    </r>
  </si>
  <si>
    <t>6. Generar documento diagnóstico</t>
  </si>
  <si>
    <t xml:space="preserve">Se generó el diagnóstico de la Información Estadística, que contiene dentro de sus acápites, información sobre la oferta y demanda, diagnóstico del avance de la implementación de los lineamientos del SEN, los recursos con que cuenta la entidad para la implementación de la política, herramientas de reporte estadístico y la identificación de herramientas útiles para el análisis de datos según el inventario institucional. </t>
  </si>
  <si>
    <r>
      <rPr>
        <sz val="10"/>
        <color rgb="FF000000"/>
        <rFont val="Verdana"/>
        <family val="2"/>
      </rPr>
      <t xml:space="preserve">Como soporte de avance de la actividad se cuenta con el  Diagnóstico, el  cual se ubican en el repositorio del drive de la OAP:   </t>
    </r>
    <r>
      <rPr>
        <u/>
        <sz val="10"/>
        <color rgb="FF305496"/>
        <rFont val="Verdana"/>
        <family val="2"/>
      </rPr>
      <t>https://juspemil.sharepoint.com/:w:/s/OficinadePlaneacion/Eabq0RwZmLBErhN-VN5X2J8BOp_V6gq00gsFDncjFQIdBg?e=bdivCv</t>
    </r>
  </si>
  <si>
    <t>7. Seguimiento y Evaluación del Plan de Gestión Estadística</t>
  </si>
  <si>
    <t>Informe de Seguimiento y evaluación del Plan (1).</t>
  </si>
  <si>
    <t>De conformidad con las fases para la ejecución del Plan de Gestión de la Información Estadística 2023, se produce el tercer informe de avance, en el que se identifica el desarrollo y cumplimiento de las actividades previstas para el tercer cuatrimestre.</t>
  </si>
  <si>
    <r>
      <rPr>
        <sz val="10"/>
        <color rgb="FF000000"/>
        <rFont val="Verdana"/>
        <family val="2"/>
      </rPr>
      <t xml:space="preserve">Como soporte de avance de la actividad se cuenta con el  Informe de Seguimiento y Evaluación del Plan, el  cual se ubican en el repositorio del drive de la OAP: 
</t>
    </r>
    <r>
      <rPr>
        <u/>
        <sz val="10"/>
        <color rgb="FF305496"/>
        <rFont val="Verdana"/>
        <family val="2"/>
      </rPr>
      <t>1. https://juspemil.sharepoint.com/:w:/s/OficinadePlaneacion/EcRqfiMxW1ZNoAxygDpXEvIBGVGT4nwWWL7PXf5QCKiinQ?e=U9nzan
2. https://juspemil.sharepoint.com/:w:/s/OficinadePlaneacion/EU_t_-E--Z9MqNp69_8fJtcBkqV901AT5LS7Hsoy-nr54Q?e=owAf2T</t>
    </r>
  </si>
  <si>
    <t xml:space="preserve">Plan Operativo Anual de Inversión </t>
  </si>
  <si>
    <t>“Fortalecimiento de las capacidades administrativas y de gestión y de la infraestructura tecnológica de la Justicia Penal Militar y Policial. Nacional”</t>
  </si>
  <si>
    <t>1. Revisar y actualizar del proyecto de inversión de la JPMP.</t>
  </si>
  <si>
    <t>Plan de Acción institucional 2022
Decreto2844/ 2010</t>
  </si>
  <si>
    <t>Ficha EBI  del proyecto de inversión actualizada.</t>
  </si>
  <si>
    <t>En el marco de la programación presupuestal de la vigencia 2024, la Entidad realizó la actualización del proyecto presentado ante el Comité Funcional. Como soporte se cuenta con la Ficha EBI del proyecto de inversión actualizada y los soportes se encuentran en el repositorio de la OAP.</t>
  </si>
  <si>
    <r>
      <rPr>
        <sz val="10"/>
        <color rgb="FF000000"/>
        <rFont val="Verdana"/>
        <family val="2"/>
      </rPr>
      <t xml:space="preserve">Como soporte se cuenta con la Ficha EBI del proyecto de inversión actualizada y los soportes se encuentran en el repositorio de la OAP.
</t>
    </r>
    <r>
      <rPr>
        <u/>
        <sz val="10"/>
        <color rgb="FF0563C1"/>
        <rFont val="Verdana"/>
        <family val="2"/>
      </rPr>
      <t>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t>
    </r>
  </si>
  <si>
    <t>2. Presentar y sustentar el proyecto de inversión vigencia 2024 ante el comité funcional del sector defensa.</t>
  </si>
  <si>
    <t>Memoria y archivo de presentación  de reunión</t>
  </si>
  <si>
    <t>En el marco de la programación presupuestal de la vigencia 2024 se presentó ante el Comité Funcional el proyecto de inversión. En este sentido, esta actividad aunque estaba programada para el segundo cuatrimestre fue adelantada en el primer cuatrimestre. Los soportes se encuentran en el repositorio de la OAP (memorias y archivo de presentación y sustentación del proyecto de inversión vigencia 2024 ante el Comité Funcional del Sector Defensa).</t>
  </si>
  <si>
    <r>
      <rPr>
        <sz val="10"/>
        <color rgb="FF000000"/>
        <rFont val="Verdana"/>
        <family val="2"/>
      </rPr>
      <t xml:space="preserve">Como soporte se cuenta con memoria y archivo de presentación de la reunión  y los soportes se encuentran en el repositorio de la OAP.
</t>
    </r>
    <r>
      <rPr>
        <u/>
        <sz val="10"/>
        <color rgb="FF0563C1"/>
        <rFont val="Verdana"/>
        <family val="2"/>
      </rPr>
      <t>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t>
    </r>
  </si>
  <si>
    <t xml:space="preserve">8. Servicio al ciudadano 
</t>
  </si>
  <si>
    <t>Mejoramiento de la Productividad y percepción de la gestión de la Justicia Penal Militar y Policial</t>
  </si>
  <si>
    <t>1. Implementar directiva de procesos de regulación de casos</t>
  </si>
  <si>
    <t>Directiva de procesos de regulación de casos aprobada y socializada.</t>
  </si>
  <si>
    <t>Directiva de procesos de regulación de casos aprobada y socializada el 28 de abril de 2023, los soportes se encuentran en el repositorio de la OAP.</t>
  </si>
  <si>
    <r>
      <rPr>
        <sz val="10"/>
        <color rgb="FF000000"/>
        <rFont val="Verdana"/>
        <family val="2"/>
      </rPr>
      <t>Como soporte de cumplimiento de la actividad se cuenta con la Directiva de procesos de regulación. El cual se encuentra en el repositorio del drive de la OAP en el enlace:</t>
    </r>
    <r>
      <rPr>
        <u/>
        <sz val="10"/>
        <color rgb="FF0563C1"/>
        <rFont val="Verdana"/>
        <family val="2"/>
      </rPr>
      <t xml:space="preserve"> https://juspemil.sharepoint.com/:f:/s/OficinadePlaneacion/EqQ2cgJnC3ZInEQDaH_kCesBeQa3cU-ubKktp-D1OtSNtw?e=7FJDeA</t>
    </r>
  </si>
  <si>
    <t>2. Actualización Mapa Judicial despachos de la Ley 522/1999</t>
  </si>
  <si>
    <t>Resolución</t>
  </si>
  <si>
    <t xml:space="preserve">Se proyectaron por la Oficina Asesora de Planeación y suscribieron por el señor Director las Resoluciones No. 000420 y 000421 del 30 de junio de 2023 con las cuales se actualiza el Mapa Judicial de los despachos que operan bajo la égida de la Ley 522 de 1999. </t>
  </si>
  <si>
    <r>
      <rPr>
        <sz val="10"/>
        <color rgb="FF000000"/>
        <rFont val="Verdana"/>
        <family val="2"/>
      </rPr>
      <t xml:space="preserve">Las citadas Resoluciones pueden ser consultadas en la página web de la Entidad en los siguientes enlaces:
</t>
    </r>
    <r>
      <rPr>
        <u/>
        <sz val="10"/>
        <color rgb="FF0563C1"/>
        <rFont val="Verdana"/>
        <family val="2"/>
      </rPr>
      <t xml:space="preserve">
https://www.justiciamilitar.gov.co/sites/default/files/2023-07/Resolucion_000420_de_2023_Por_la_cual_se_determina_la_distribucion_ubicacion_territorial_y_lugar_de_funcionamiento_de_los_despachos_de_primera_instancia_JPMP_FFMM_0.pdf
https://www.justiciamilitar.gov.co/sites/default/files/2023-07/Resolucion_000421_de_2023_Por_la_cual_se_determina_la_distribucion_ubicacion_territorial_y_lugar_de_funcionamiento_de_los_despachos_de_primera_instancia_JPMP_PONAL_0.pdf 
</t>
    </r>
  </si>
  <si>
    <t>3. Actualización Mapa Judicial despachos II Fase del SPOA</t>
  </si>
  <si>
    <t xml:space="preserve">
Se proyectaron por la Oficina Asesora de Planeación y suscribieron por el señor Director las Resoluciones No. 000329, 000330 del 14 de junio de 2023 y No. 000419 del 30 de junio de 2023 con las cuales se activan los despachos de la segunda fase de implementación del SPOA y que en consecuencia hacen parte del Mapa Judicial de los despachos que operan bajo la Ley 1407 de 2010. 
</t>
  </si>
  <si>
    <r>
      <rPr>
        <sz val="10"/>
        <color rgb="FF000000"/>
        <rFont val="Verdana"/>
        <family val="2"/>
      </rPr>
      <t xml:space="preserve">Las citadas Resoluciones pueden ser consultadas en la página web de la Entidad en los siguientes enlaces:     
</t>
    </r>
    <r>
      <rPr>
        <u/>
        <sz val="10"/>
        <color rgb="FF0563C1"/>
        <rFont val="Verdana"/>
        <family val="2"/>
      </rPr>
      <t xml:space="preserve">
https://www.justiciamilitar.gov.co/sites/default/files/2023-06/Resolucion_000329_de_2023_Por_la_cual_se_determina_la_ubicacion_de_las_Fiscalias_Penales_Militares_y_Policiales_Delegadas_ante_los_Jueces_Penales_Militares_y_Policiales_0.PDF
https://www.justiciamilitar.gov.co/sites/default/files/2023-06/Resolucion_000330_de_2023_Por_la%20cual_se_determina_la_distribucion_ubicaci%C3%B3n_y_competencia_territorial_de_unos_Juzgados_Penales_Militares_y_Policiales_0.PDF
</t>
    </r>
  </si>
  <si>
    <t>Oficina de Control Interno de Gestión - Jefe de la Oficina de Control Interno de Gestión</t>
  </si>
  <si>
    <t xml:space="preserve">Plan Anual de Auditorías </t>
  </si>
  <si>
    <t>19. Control interno</t>
  </si>
  <si>
    <t>Fortalecimiento de la Política de Control Interno del Modelo Integrado de Planeación y Gestión -MIPG.</t>
  </si>
  <si>
    <t>6. Implementar el Plan de Trabajo de las acciones de mejora en relación con la  Política de Gestión y Desempeño de Control Interno.</t>
  </si>
  <si>
    <t xml:space="preserve">Informe de avances del Plan de trabajo de la Política de Control Interno.  </t>
  </si>
  <si>
    <t xml:space="preserve">Como avance de la actividad en un 100% la Oficina de Control Interno de Gestión realizó durante el primer y segundo semestre las siguientes acciones :
1. Actualización del Plan de Trabajo de la Política de Control Interno de acuerdo con los lineamientos establecidos por el Departamento Administrativo de la Función Pública - DAFP.
2. Se realizaron mesas de trabajo con los Jefes, coordinadores o delegados de las dependencias, con el fin de elaborar el Plan de Trabajo de la Política Control Interno toda vez que, esta política es transversal y es necesaria la participación y coordinación con toda la Entidad.
3. Se remitió a la Oficina Asesora de Planeación la primera versión del Plan de Trabajo de la Política Control Interno, para validación y retroalimentación de este primer ejercicio.
4. Se recibió por parte de la OAP las respectivas recomendaciones y ajustes al Plan, para dar continuidad al ejercicio de validación, formalización y seguimiento al Plan.
5. Se realizó la evaluación del Sistema del Control Interno en Mesas de Trabajo con cada una de las áreas, con base en los resultados se publicó en la página web en correspondiente informe de evaluación al sistema, que da cuenta de la gestión realizada por la Entidad a través de los 5 componentes del MECI y los lineamientos establecidos.
6. En el mes de Enero se realiza la Evaluación del Sistema de Control Interno del segundo cuatrimestre que será publicado en la página web y el instrumento del DAFP estará disponible para la consulta del cumplimiento de las acciones realizadas por cada área. </t>
  </si>
  <si>
    <t>1. Teniendo en cuenta que la Política de Control Interno es transversal a la Entidad y que la misma se debe evaluar a través del instrumento diseñado por el DAFP mediante la evaluación de los cinco componentes del MECI 1. Ambiente de Control 2. Evaluación del Riesgo 3. Actividades de Control 4. Información y Comunicación 5. Actividades de monitoreo y cada uno de los lineamientos con preguntas sobre requerimientos específicos alineados con el MIPG, instrumento que a su vez es aplicado para realizar el plan de trabajo de la política, lo anteriormente señalado implica la consolidación de la información en dos procesos diferentes, lo que conlleva a un desgate administrativo para la consolidación de la información con las diferentes áreas de la Entidad.
Por lo anterior, se informa que esta oficina realizó la Evaluación del Sistema de Control Interno, publicado en la página web de la Entidad que da cuenta del nivel de implementación de la Política de Control Interno.</t>
  </si>
  <si>
    <r>
      <rPr>
        <sz val="10"/>
        <color rgb="FF000000"/>
        <rFont val="Verdana"/>
        <family val="2"/>
      </rPr>
      <t xml:space="preserve">1. Plan de Trabajo_PCI_2023
2. Evaluación Primer semestre de 2023
3. Evidencia Mesas de trabajo
4. Informe Sistema de Control Interno
</t>
    </r>
    <r>
      <rPr>
        <sz val="10"/>
        <color rgb="FF4472C4"/>
        <rFont val="Verdana"/>
        <family val="2"/>
      </rPr>
      <t>https://juspemil.sharepoint.com/:f:/s/OficinadePlaneacion/EkBuPP672G5LnBSWJPzqIjsBTkHoTj2Frcp6vknRlhphzA?e=7enHCl</t>
    </r>
  </si>
  <si>
    <t>3. Actualizar el mapa de riesgos del proceso de Evaluación del Sistema de Control Interno.</t>
  </si>
  <si>
    <t>Mapa de Riesgos Institucional actualizado y aprobado.</t>
  </si>
  <si>
    <t>1. Se realizó la actualización del Mapa de Riesgos 2024 para el proceso  Evaluación del Sistema de Control Interno en mesa de trabajo con la Oficina Asesora de Planeación el 21 de Diciembre de 2023.</t>
  </si>
  <si>
    <t> </t>
  </si>
  <si>
    <r>
      <rPr>
        <sz val="10"/>
        <color rgb="FF000000"/>
        <rFont val="Verdana"/>
        <family val="2"/>
      </rPr>
      <t xml:space="preserve">1. Evidencia Mesa de Trabajo Actualización Mapa de Riesgos 2024
2. Actualización Mapa de Riesgos Institucional_Proceso Gestión Control Interno de Gestión
3. Evidencia Mapa de Riesgos en Consulta Ciudadana
</t>
    </r>
    <r>
      <rPr>
        <sz val="10"/>
        <color rgb="FF4472C4"/>
        <rFont val="Verdana"/>
        <family val="2"/>
      </rPr>
      <t>https://juspemil.sharepoint.com/:f:/s/OficinadePlaneacion/ElxWqNUpE1hKoKVAu2hpXs8B0kvLo98hq2-noKnmUc0aCA?e=WoxaJB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</si>
</sst>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rgb="FF000000"/>
      <name val="Calibri"/>
      <family val="2"/>
    </font>
    <font>
      <sz val="11"/>
      <color theme="1"/>
      <name val="Calibri"/>
      <family val="2"/>
      <scheme val="minor"/>
    </font>
    <font>
      <sz val="11"/>
      <color rgb="FF000000"/>
      <name val="Calibri"/>
      <family val="2"/>
    </font>
    <font>
      <b/>
      <sz val="10"/>
      <color rgb="FF000000"/>
      <name val="Bookman Old Style"/>
      <family val="1"/>
    </font>
    <font>
      <sz val="10"/>
      <color rgb="FF000000"/>
      <name val="Bookman Old Style"/>
      <family val="1"/>
    </font>
    <font>
      <u/>
      <sz val="11"/>
      <color rgb="FF0563C1"/>
      <name val="Calibri"/>
      <family val="2"/>
    </font>
    <font>
      <sz val="11"/>
      <color rgb="FF000000"/>
      <name val="Bookman Old Style"/>
      <family val="1"/>
    </font>
    <font>
      <sz val="8"/>
      <name val="Bookman Old Style"/>
      <family val="1"/>
    </font>
    <font>
      <u/>
      <sz val="11"/>
      <color theme="10"/>
      <name val="Calibri"/>
      <family val="2"/>
    </font>
    <font>
      <sz val="11"/>
      <color rgb="FF000000"/>
      <name val="Verdana"/>
      <family val="2"/>
    </font>
    <font>
      <sz val="10"/>
      <color rgb="FF000000"/>
      <name val="Verdana"/>
      <family val="2"/>
    </font>
    <font>
      <b/>
      <sz val="10"/>
      <color rgb="FF000000"/>
      <name val="Verdana"/>
      <family val="2"/>
    </font>
    <font>
      <b/>
      <sz val="12"/>
      <color rgb="FFFFFFFF"/>
      <name val="Verdana"/>
      <family val="2"/>
    </font>
    <font>
      <b/>
      <sz val="10"/>
      <color rgb="FFFFFFFF"/>
      <name val="Verdana"/>
      <family val="2"/>
    </font>
    <font>
      <sz val="10"/>
      <color rgb="FFFFFFFF"/>
      <name val="Verdana"/>
      <family val="2"/>
    </font>
    <font>
      <b/>
      <sz val="10"/>
      <name val="Verdana"/>
      <family val="2"/>
    </font>
    <font>
      <sz val="10"/>
      <name val="Verdana"/>
      <family val="2"/>
    </font>
    <font>
      <u/>
      <sz val="10"/>
      <color rgb="FF0563C1"/>
      <name val="Verdana"/>
      <family val="2"/>
    </font>
    <font>
      <b/>
      <sz val="10"/>
      <color theme="0"/>
      <name val="Verdana"/>
      <family val="2"/>
    </font>
    <font>
      <b/>
      <sz val="12"/>
      <color theme="0"/>
      <name val="Verdana"/>
      <family val="2"/>
    </font>
    <font>
      <b/>
      <sz val="11"/>
      <color theme="0"/>
      <name val="Verdana"/>
      <family val="2"/>
    </font>
    <font>
      <b/>
      <sz val="11"/>
      <color rgb="FFFFFFFF"/>
      <name val="Verdana"/>
      <family val="2"/>
    </font>
    <font>
      <sz val="11"/>
      <color rgb="FFFFFFFF"/>
      <name val="Verdana"/>
      <family val="2"/>
    </font>
    <font>
      <b/>
      <sz val="12"/>
      <color rgb="FF000000"/>
      <name val="Verdana"/>
      <family val="2"/>
    </font>
    <font>
      <u/>
      <sz val="10"/>
      <color theme="10"/>
      <name val="Verdana"/>
      <family val="2"/>
    </font>
    <font>
      <sz val="9"/>
      <color indexed="81"/>
      <name val="Tahoma"/>
      <family val="2"/>
    </font>
    <font>
      <b/>
      <sz val="9"/>
      <color indexed="81"/>
      <name val="Tahoma"/>
      <family val="2"/>
    </font>
    <font>
      <b/>
      <sz val="10"/>
      <color rgb="FFC00000"/>
      <name val="Verdana"/>
      <family val="2"/>
    </font>
    <font>
      <b/>
      <sz val="10"/>
      <color rgb="FFFF0000"/>
      <name val="Verdana"/>
      <family val="2"/>
    </font>
    <font>
      <sz val="11"/>
      <name val="Calibri"/>
      <family val="2"/>
      <charset val="1"/>
    </font>
    <font>
      <sz val="10"/>
      <color rgb="FFFF0000"/>
      <name val="Verdana"/>
      <family val="2"/>
    </font>
    <font>
      <i/>
      <sz val="10"/>
      <color rgb="FF000000"/>
      <name val="Verdana"/>
      <family val="2"/>
    </font>
    <font>
      <u/>
      <sz val="10"/>
      <color rgb="FF4472C4"/>
      <name val="Verdana"/>
      <family val="2"/>
    </font>
    <font>
      <u/>
      <sz val="10"/>
      <color rgb="FF006699"/>
      <name val="Verdana"/>
      <family val="2"/>
    </font>
    <font>
      <sz val="10"/>
      <color theme="1"/>
      <name val="Verdana"/>
      <family val="2"/>
    </font>
    <font>
      <u/>
      <sz val="10"/>
      <color rgb="FF0563C1"/>
      <name val="Calibri"/>
      <family val="2"/>
    </font>
    <font>
      <sz val="10"/>
      <color rgb="FF000000"/>
      <name val="Calibri"/>
      <family val="2"/>
    </font>
    <font>
      <u/>
      <sz val="10"/>
      <color theme="10"/>
      <name val="Calibri"/>
      <family val="2"/>
    </font>
    <font>
      <sz val="11"/>
      <name val="Calibri"/>
      <family val="2"/>
    </font>
    <font>
      <sz val="10"/>
      <color rgb="FFC00000"/>
      <name val="Verdana"/>
      <family val="2"/>
    </font>
    <font>
      <sz val="11"/>
      <color rgb="FF444444"/>
      <name val="Calibri"/>
      <family val="2"/>
      <charset val="1"/>
    </font>
    <font>
      <b/>
      <sz val="10"/>
      <color theme="1"/>
      <name val="Verdana"/>
      <family val="2"/>
    </font>
    <font>
      <sz val="10"/>
      <color rgb="FF4472C4"/>
      <name val="Verdana"/>
      <family val="2"/>
    </font>
    <font>
      <u/>
      <sz val="11"/>
      <color rgb="FF000000"/>
      <name val="Calibri"/>
      <family val="2"/>
    </font>
    <font>
      <b/>
      <u/>
      <sz val="10"/>
      <color rgb="FF4472C4"/>
      <name val="Verdana"/>
      <family val="2"/>
    </font>
    <font>
      <sz val="10"/>
      <color rgb="FF0563C1"/>
      <name val="Verdana"/>
      <family val="2"/>
    </font>
    <font>
      <u/>
      <sz val="10"/>
      <color rgb="FF305496"/>
      <name val="Verdana"/>
      <family val="2"/>
    </font>
    <font>
      <sz val="11"/>
      <color rgb="FF0070C0"/>
      <name val="Calibri"/>
      <family val="2"/>
    </font>
    <font>
      <u/>
      <sz val="11"/>
      <color rgb="FF0070C0"/>
      <name val="Calibri"/>
      <family val="2"/>
    </font>
    <font>
      <u/>
      <sz val="10"/>
      <color rgb="FF3E6DC2"/>
      <name val="Verdana"/>
      <family val="2"/>
    </font>
    <font>
      <sz val="10"/>
      <color rgb="FF3E6DC2"/>
      <name val="Verdana"/>
      <family val="2"/>
    </font>
    <font>
      <sz val="11"/>
      <color rgb="FF444444"/>
      <name val="Calibri"/>
      <family val="2"/>
    </font>
    <font>
      <u/>
      <sz val="11"/>
      <color rgb="FF444444"/>
      <name val="Calibri"/>
      <family val="2"/>
    </font>
    <font>
      <sz val="11"/>
      <color rgb="FF0563C1"/>
      <name val="Calibri"/>
      <family val="2"/>
    </font>
    <font>
      <u/>
      <sz val="10"/>
      <color theme="1"/>
      <name val="Verdana"/>
      <family val="2"/>
    </font>
    <font>
      <sz val="10"/>
      <color theme="10"/>
      <name val="Verdana"/>
      <family val="2"/>
    </font>
    <font>
      <b/>
      <sz val="20"/>
      <color rgb="FF1F4E78"/>
      <name val="Verdana"/>
      <family val="2"/>
    </font>
    <font>
      <b/>
      <sz val="20"/>
      <color theme="8" tint="-0.499984740745262"/>
      <name val="Verdana"/>
      <family val="2"/>
    </font>
  </fonts>
  <fills count="35">
    <fill>
      <patternFill patternType="none"/>
    </fill>
    <fill>
      <patternFill patternType="gray125"/>
    </fill>
    <fill>
      <patternFill patternType="solid">
        <fgColor rgb="FFFFFFFF"/>
        <bgColor rgb="FFFFFFFF"/>
      </patternFill>
    </fill>
    <fill>
      <patternFill patternType="solid">
        <fgColor rgb="FF8EA9DB"/>
        <bgColor rgb="FF8EA9DB"/>
      </patternFill>
    </fill>
    <fill>
      <patternFill patternType="solid">
        <fgColor rgb="FF002060"/>
        <bgColor rgb="FF002060"/>
      </patternFill>
    </fill>
    <fill>
      <patternFill patternType="solid">
        <fgColor rgb="FFFFC000"/>
        <bgColor rgb="FFFFC000"/>
      </patternFill>
    </fill>
    <fill>
      <patternFill patternType="solid">
        <fgColor theme="0"/>
        <bgColor indexed="64"/>
      </patternFill>
    </fill>
    <fill>
      <patternFill patternType="solid">
        <fgColor theme="0"/>
        <bgColor rgb="FFACB9CA"/>
      </patternFill>
    </fill>
    <fill>
      <patternFill patternType="solid">
        <fgColor theme="0"/>
        <bgColor rgb="FFFFFFFF"/>
      </patternFill>
    </fill>
    <fill>
      <patternFill patternType="solid">
        <fgColor rgb="FFFFFFFF"/>
        <bgColor indexed="64"/>
      </patternFill>
    </fill>
    <fill>
      <patternFill patternType="solid">
        <fgColor rgb="FFFFFFFF"/>
        <bgColor rgb="FF000000"/>
      </patternFill>
    </fill>
    <fill>
      <patternFill patternType="solid">
        <fgColor rgb="FF00B050"/>
        <bgColor rgb="FFACB9CA"/>
      </patternFill>
    </fill>
    <fill>
      <patternFill patternType="solid">
        <fgColor theme="2"/>
        <bgColor rgb="FFACB9CA"/>
      </patternFill>
    </fill>
    <fill>
      <patternFill patternType="solid">
        <fgColor rgb="FF00B050"/>
        <bgColor indexed="64"/>
      </patternFill>
    </fill>
    <fill>
      <patternFill patternType="solid">
        <fgColor rgb="FF1F85E1"/>
        <bgColor rgb="FF002060"/>
      </patternFill>
    </fill>
    <fill>
      <patternFill patternType="solid">
        <fgColor rgb="FF3E6DC2"/>
        <bgColor rgb="FF8EA9DB"/>
      </patternFill>
    </fill>
    <fill>
      <patternFill patternType="solid">
        <fgColor rgb="FF006699"/>
        <bgColor rgb="FF002060"/>
      </patternFill>
    </fill>
    <fill>
      <patternFill patternType="solid">
        <fgColor rgb="FF00B050"/>
        <bgColor rgb="FF92D050"/>
      </patternFill>
    </fill>
    <fill>
      <patternFill patternType="solid">
        <fgColor rgb="FF92D050"/>
        <bgColor rgb="FF002060"/>
      </patternFill>
    </fill>
    <fill>
      <patternFill patternType="solid">
        <fgColor theme="9"/>
        <bgColor rgb="FFFFFFFF"/>
      </patternFill>
    </fill>
    <fill>
      <patternFill patternType="solid">
        <fgColor theme="5" tint="0.79998168889431442"/>
        <bgColor rgb="FFACB9CA"/>
      </patternFill>
    </fill>
    <fill>
      <patternFill patternType="solid">
        <fgColor rgb="FF00B050"/>
        <bgColor rgb="FFFFFFFF"/>
      </patternFill>
    </fill>
    <fill>
      <patternFill patternType="solid">
        <fgColor theme="2"/>
        <bgColor indexed="64"/>
      </patternFill>
    </fill>
    <fill>
      <patternFill patternType="solid">
        <fgColor theme="5" tint="0.79998168889431442"/>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7"/>
        <bgColor indexed="64"/>
      </patternFill>
    </fill>
    <fill>
      <patternFill patternType="solid">
        <fgColor theme="2"/>
        <bgColor rgb="FFFFFFFF"/>
      </patternFill>
    </fill>
    <fill>
      <patternFill patternType="solid">
        <fgColor theme="7" tint="0.79998168889431442"/>
        <bgColor rgb="FFFFFFFF"/>
      </patternFill>
    </fill>
    <fill>
      <patternFill patternType="solid">
        <fgColor rgb="FF92D050"/>
        <bgColor indexed="64"/>
      </patternFill>
    </fill>
    <fill>
      <patternFill patternType="solid">
        <fgColor rgb="FFFFC000"/>
        <bgColor indexed="64"/>
      </patternFill>
    </fill>
    <fill>
      <patternFill patternType="solid">
        <fgColor rgb="FFFF0000"/>
        <bgColor rgb="FFFFFFFF"/>
      </patternFill>
    </fill>
    <fill>
      <patternFill patternType="solid">
        <fgColor theme="5" tint="0.39997558519241921"/>
        <bgColor indexed="64"/>
      </patternFill>
    </fill>
    <fill>
      <patternFill patternType="solid">
        <fgColor rgb="FFFFC000"/>
        <bgColor rgb="FFFFFFFF"/>
      </patternFill>
    </fill>
    <fill>
      <patternFill patternType="solid">
        <fgColor rgb="FFFF0000"/>
        <bgColor indexed="64"/>
      </patternFill>
    </fill>
  </fills>
  <borders count="55">
    <border>
      <left/>
      <right/>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theme="0" tint="-0.34998626667073579"/>
      </left>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rgb="FFA6A6A6"/>
      </left>
      <right style="thin">
        <color rgb="FFA6A6A6"/>
      </right>
      <top/>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rgb="FF00000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rgb="FF000000"/>
      </bottom>
      <diagonal/>
    </border>
    <border>
      <left style="thin">
        <color theme="0" tint="-0.499984740745262"/>
      </left>
      <right style="thin">
        <color theme="0" tint="-0.499984740745262"/>
      </right>
      <top/>
      <bottom style="thin">
        <color rgb="FF000000"/>
      </bottom>
      <diagonal/>
    </border>
  </borders>
  <cellStyleXfs count="7">
    <xf numFmtId="0" fontId="0" fillId="0" borderId="0"/>
    <xf numFmtId="0" fontId="2" fillId="3" borderId="0" applyNumberFormat="0" applyFont="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cellStyleXfs>
  <cellXfs count="708">
    <xf numFmtId="0" fontId="0" fillId="0" borderId="0" xfId="0"/>
    <xf numFmtId="0" fontId="4"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0" fontId="6" fillId="0" borderId="0" xfId="0" applyFont="1"/>
    <xf numFmtId="0" fontId="6" fillId="0" borderId="0" xfId="0" applyFont="1" applyAlignment="1">
      <alignment horizontal="center" vertical="center"/>
    </xf>
    <xf numFmtId="0" fontId="7" fillId="0" borderId="1" xfId="0" applyFont="1" applyBorder="1" applyAlignment="1">
      <alignment wrapText="1"/>
    </xf>
    <xf numFmtId="0" fontId="9" fillId="0" borderId="0" xfId="0" applyFont="1"/>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center" vertical="center"/>
    </xf>
    <xf numFmtId="0" fontId="10" fillId="2" borderId="0" xfId="0" applyFont="1" applyFill="1" applyAlignment="1">
      <alignment horizontal="center"/>
    </xf>
    <xf numFmtId="0" fontId="9" fillId="0" borderId="0" xfId="0" applyFont="1" applyAlignment="1">
      <alignment horizontal="center" vertical="center"/>
    </xf>
    <xf numFmtId="0" fontId="10" fillId="0" borderId="0" xfId="0" applyFont="1"/>
    <xf numFmtId="0" fontId="13" fillId="4" borderId="2"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3" fillId="14" borderId="2" xfId="1" applyFont="1" applyFill="1" applyBorder="1" applyAlignment="1">
      <alignment horizontal="center" vertical="center" wrapText="1"/>
    </xf>
    <xf numFmtId="0" fontId="10" fillId="2" borderId="2" xfId="0" applyFont="1" applyFill="1" applyBorder="1" applyAlignment="1">
      <alignment horizontal="center" vertical="center" wrapText="1"/>
    </xf>
    <xf numFmtId="0" fontId="21" fillId="4" borderId="2" xfId="1" applyFont="1" applyFill="1" applyBorder="1" applyAlignment="1">
      <alignment horizontal="center" vertical="center" wrapText="1"/>
    </xf>
    <xf numFmtId="0" fontId="21" fillId="14" borderId="2"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4" fillId="4" borderId="8" xfId="1"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9" fontId="11" fillId="9" borderId="8" xfId="0" applyNumberFormat="1" applyFont="1" applyFill="1" applyBorder="1" applyAlignment="1">
      <alignment horizontal="center" vertical="center" wrapText="1"/>
    </xf>
    <xf numFmtId="0" fontId="11" fillId="2" borderId="8" xfId="0" applyFont="1" applyFill="1" applyBorder="1" applyAlignment="1">
      <alignment vertical="center" wrapText="1"/>
    </xf>
    <xf numFmtId="0" fontId="10" fillId="2" borderId="8" xfId="0" applyFont="1" applyFill="1" applyBorder="1" applyAlignment="1">
      <alignment vertical="center" wrapText="1"/>
    </xf>
    <xf numFmtId="0" fontId="13" fillId="4" borderId="10" xfId="1" applyFont="1" applyFill="1" applyBorder="1" applyAlignment="1">
      <alignment horizontal="center" vertical="center" wrapText="1"/>
    </xf>
    <xf numFmtId="0" fontId="21" fillId="16" borderId="2" xfId="1" applyFont="1" applyFill="1" applyBorder="1" applyAlignment="1">
      <alignment horizontal="center" vertical="center" wrapText="1"/>
    </xf>
    <xf numFmtId="0" fontId="13" fillId="16" borderId="2" xfId="1"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9" fontId="11" fillId="11" borderId="8" xfId="0" applyNumberFormat="1" applyFont="1" applyFill="1" applyBorder="1" applyAlignment="1">
      <alignment horizontal="center" vertical="center" wrapText="1"/>
    </xf>
    <xf numFmtId="0" fontId="13" fillId="16" borderId="8" xfId="1" applyFont="1" applyFill="1" applyBorder="1" applyAlignment="1">
      <alignment horizontal="center" vertical="center" wrapText="1"/>
    </xf>
    <xf numFmtId="0" fontId="13" fillId="14" borderId="8" xfId="1" applyFont="1" applyFill="1" applyBorder="1" applyAlignment="1">
      <alignment horizontal="center" vertical="center" wrapText="1"/>
    </xf>
    <xf numFmtId="0" fontId="23" fillId="5" borderId="8" xfId="1" applyFont="1" applyFill="1" applyBorder="1" applyAlignment="1">
      <alignment horizontal="center" vertical="center" wrapText="1"/>
    </xf>
    <xf numFmtId="0" fontId="23" fillId="5" borderId="2" xfId="1" applyFont="1" applyFill="1" applyBorder="1" applyAlignment="1">
      <alignment horizontal="center" vertical="center" wrapText="1"/>
    </xf>
    <xf numFmtId="0" fontId="10" fillId="0" borderId="0" xfId="0" applyFont="1" applyAlignment="1">
      <alignment horizontal="center" vertical="center"/>
    </xf>
    <xf numFmtId="9" fontId="11" fillId="0" borderId="8" xfId="0" applyNumberFormat="1" applyFont="1" applyBorder="1" applyAlignment="1">
      <alignment horizontal="center" vertical="center" wrapText="1"/>
    </xf>
    <xf numFmtId="9" fontId="11" fillId="12" borderId="8" xfId="0" applyNumberFormat="1" applyFont="1" applyFill="1" applyBorder="1" applyAlignment="1">
      <alignment horizontal="center" vertical="center" wrapText="1"/>
    </xf>
    <xf numFmtId="0" fontId="11" fillId="8" borderId="8" xfId="0" applyFont="1" applyFill="1" applyBorder="1" applyAlignment="1">
      <alignment horizontal="center" vertical="center" wrapText="1"/>
    </xf>
    <xf numFmtId="9" fontId="3" fillId="9" borderId="2" xfId="0" applyNumberFormat="1" applyFont="1" applyFill="1" applyBorder="1" applyAlignment="1">
      <alignment vertical="center" wrapText="1"/>
    </xf>
    <xf numFmtId="0" fontId="11" fillId="8" borderId="8" xfId="0" applyFont="1" applyFill="1" applyBorder="1" applyAlignment="1">
      <alignment vertical="center" wrapText="1"/>
    </xf>
    <xf numFmtId="0" fontId="10" fillId="8" borderId="8" xfId="0" applyFont="1" applyFill="1" applyBorder="1" applyAlignment="1">
      <alignment vertical="center" wrapText="1"/>
    </xf>
    <xf numFmtId="9" fontId="11"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0" fontId="11" fillId="2" borderId="2" xfId="0" applyFont="1" applyFill="1" applyBorder="1" applyAlignment="1">
      <alignment vertical="center" wrapText="1"/>
    </xf>
    <xf numFmtId="0" fontId="10" fillId="2" borderId="2" xfId="0" applyFont="1" applyFill="1" applyBorder="1" applyAlignment="1">
      <alignment vertical="center" wrapText="1"/>
    </xf>
    <xf numFmtId="9" fontId="11" fillId="0" borderId="2" xfId="0" applyNumberFormat="1" applyFont="1" applyBorder="1" applyAlignment="1">
      <alignment horizontal="center" vertical="center" wrapText="1"/>
    </xf>
    <xf numFmtId="9" fontId="11" fillId="12" borderId="2" xfId="0" applyNumberFormat="1" applyFont="1" applyFill="1" applyBorder="1" applyAlignment="1">
      <alignment horizontal="center" vertical="center" wrapText="1"/>
    </xf>
    <xf numFmtId="0" fontId="10" fillId="9" borderId="2" xfId="0" applyFont="1" applyFill="1" applyBorder="1"/>
    <xf numFmtId="9" fontId="11" fillId="11" borderId="2" xfId="0" applyNumberFormat="1" applyFont="1" applyFill="1" applyBorder="1" applyAlignment="1">
      <alignment horizontal="center" vertical="center" wrapText="1"/>
    </xf>
    <xf numFmtId="0" fontId="13" fillId="14" borderId="13" xfId="1"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12" borderId="13" xfId="0" applyNumberFormat="1" applyFont="1" applyFill="1" applyBorder="1" applyAlignment="1">
      <alignment horizontal="center" vertical="center" wrapText="1"/>
    </xf>
    <xf numFmtId="0" fontId="11" fillId="2" borderId="13" xfId="0" applyFont="1" applyFill="1" applyBorder="1" applyAlignment="1">
      <alignment vertical="center" wrapText="1"/>
    </xf>
    <xf numFmtId="0" fontId="13" fillId="16" borderId="12" xfId="1" applyFont="1" applyFill="1" applyBorder="1" applyAlignment="1">
      <alignment horizontal="center" vertical="center" wrapText="1"/>
    </xf>
    <xf numFmtId="0" fontId="11" fillId="9" borderId="12" xfId="0" applyFont="1" applyFill="1" applyBorder="1" applyAlignment="1">
      <alignment horizontal="center" vertical="center" wrapText="1"/>
    </xf>
    <xf numFmtId="9" fontId="11" fillId="9" borderId="12" xfId="0" applyNumberFormat="1" applyFont="1" applyFill="1" applyBorder="1" applyAlignment="1">
      <alignment horizontal="center" vertical="center" wrapText="1"/>
    </xf>
    <xf numFmtId="9" fontId="11" fillId="12" borderId="12" xfId="0" applyNumberFormat="1" applyFont="1" applyFill="1" applyBorder="1" applyAlignment="1">
      <alignment horizontal="center" vertical="center" wrapText="1"/>
    </xf>
    <xf numFmtId="9" fontId="11" fillId="11" borderId="12" xfId="0" applyNumberFormat="1" applyFont="1" applyFill="1" applyBorder="1" applyAlignment="1">
      <alignment horizontal="center" vertical="center" wrapText="1"/>
    </xf>
    <xf numFmtId="0" fontId="13" fillId="4" borderId="14" xfId="1" applyFont="1" applyFill="1" applyBorder="1" applyAlignment="1">
      <alignment horizontal="center" vertical="center" wrapText="1"/>
    </xf>
    <xf numFmtId="9" fontId="11" fillId="9" borderId="15"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9" fontId="11" fillId="12" borderId="15" xfId="0" applyNumberFormat="1" applyFont="1" applyFill="1" applyBorder="1" applyAlignment="1">
      <alignment horizontal="center" vertical="center" wrapText="1"/>
    </xf>
    <xf numFmtId="0" fontId="10" fillId="2" borderId="12" xfId="0" applyFont="1" applyFill="1" applyBorder="1" applyAlignment="1">
      <alignment vertical="center" wrapText="1"/>
    </xf>
    <xf numFmtId="9" fontId="11" fillId="0" borderId="12" xfId="0" applyNumberFormat="1" applyFont="1" applyBorder="1" applyAlignment="1">
      <alignment horizontal="center" vertical="center" wrapText="1"/>
    </xf>
    <xf numFmtId="9" fontId="11" fillId="11" borderId="15" xfId="0" applyNumberFormat="1" applyFont="1" applyFill="1" applyBorder="1" applyAlignment="1">
      <alignment horizontal="center" vertical="center" wrapText="1"/>
    </xf>
    <xf numFmtId="0" fontId="10" fillId="9" borderId="15" xfId="0" applyFont="1" applyFill="1" applyBorder="1"/>
    <xf numFmtId="0" fontId="21" fillId="4" borderId="14" xfId="1" applyFont="1" applyFill="1" applyBorder="1" applyAlignment="1">
      <alignment horizontal="center" vertical="center" wrapText="1"/>
    </xf>
    <xf numFmtId="0" fontId="21" fillId="16" borderId="15" xfId="1" applyFont="1" applyFill="1" applyBorder="1" applyAlignment="1">
      <alignment horizontal="center" vertical="center" wrapText="1"/>
    </xf>
    <xf numFmtId="0" fontId="21" fillId="16" borderId="12" xfId="1" applyFont="1" applyFill="1" applyBorder="1" applyAlignment="1">
      <alignment horizontal="center" vertical="center" wrapText="1"/>
    </xf>
    <xf numFmtId="0" fontId="21" fillId="14" borderId="15" xfId="1" applyFont="1" applyFill="1" applyBorder="1" applyAlignment="1">
      <alignment horizontal="center" vertical="center" wrapText="1"/>
    </xf>
    <xf numFmtId="0" fontId="21" fillId="14" borderId="12" xfId="1" applyFont="1" applyFill="1" applyBorder="1" applyAlignment="1">
      <alignment horizontal="center" vertical="center" wrapText="1"/>
    </xf>
    <xf numFmtId="9" fontId="3" fillId="9" borderId="12" xfId="0" applyNumberFormat="1" applyFont="1" applyFill="1" applyBorder="1" applyAlignment="1">
      <alignment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vertical="center" wrapText="1"/>
    </xf>
    <xf numFmtId="0" fontId="13" fillId="16" borderId="16" xfId="1" applyFont="1" applyFill="1" applyBorder="1" applyAlignment="1">
      <alignment horizontal="center" vertical="center" wrapText="1"/>
    </xf>
    <xf numFmtId="0" fontId="13" fillId="16" borderId="17" xfId="1" applyFont="1" applyFill="1" applyBorder="1" applyAlignment="1">
      <alignment horizontal="center" vertical="center" wrapText="1"/>
    </xf>
    <xf numFmtId="0" fontId="11" fillId="2" borderId="16" xfId="0" applyFont="1" applyFill="1" applyBorder="1" applyAlignment="1">
      <alignment horizontal="center" vertical="center" wrapText="1"/>
    </xf>
    <xf numFmtId="9" fontId="11" fillId="12" borderId="17" xfId="0" applyNumberFormat="1" applyFont="1" applyFill="1" applyBorder="1" applyAlignment="1">
      <alignment horizontal="center" vertical="center" wrapText="1"/>
    </xf>
    <xf numFmtId="9" fontId="11" fillId="2" borderId="16" xfId="0" applyNumberFormat="1" applyFont="1" applyFill="1" applyBorder="1" applyAlignment="1">
      <alignment horizontal="center" vertical="center" wrapText="1"/>
    </xf>
    <xf numFmtId="9" fontId="11" fillId="11" borderId="17" xfId="0" applyNumberFormat="1" applyFont="1" applyFill="1" applyBorder="1" applyAlignment="1">
      <alignment horizontal="center" vertical="center" wrapText="1"/>
    </xf>
    <xf numFmtId="0" fontId="11" fillId="2" borderId="16" xfId="0" applyFont="1" applyFill="1" applyBorder="1" applyAlignment="1">
      <alignment vertical="center" wrapText="1"/>
    </xf>
    <xf numFmtId="9" fontId="11" fillId="7" borderId="16"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3" fillId="14" borderId="16" xfId="1" applyFont="1" applyFill="1" applyBorder="1" applyAlignment="1">
      <alignment horizontal="center" vertical="center" wrapText="1"/>
    </xf>
    <xf numFmtId="0" fontId="13" fillId="14" borderId="17" xfId="1" applyFont="1" applyFill="1" applyBorder="1" applyAlignment="1">
      <alignment horizontal="center" vertical="center" wrapText="1"/>
    </xf>
    <xf numFmtId="9" fontId="11" fillId="12" borderId="16" xfId="0" applyNumberFormat="1" applyFont="1" applyFill="1" applyBorder="1" applyAlignment="1">
      <alignment horizontal="center" vertical="center" wrapText="1"/>
    </xf>
    <xf numFmtId="0" fontId="10" fillId="2" borderId="17" xfId="0" applyFont="1" applyFill="1" applyBorder="1" applyAlignment="1">
      <alignment vertical="center" wrapText="1"/>
    </xf>
    <xf numFmtId="0" fontId="13" fillId="16" borderId="18" xfId="1" applyFont="1" applyFill="1" applyBorder="1" applyAlignment="1">
      <alignment horizontal="center" vertical="center" wrapText="1"/>
    </xf>
    <xf numFmtId="0" fontId="13" fillId="16" borderId="19" xfId="1" applyFont="1" applyFill="1" applyBorder="1" applyAlignment="1">
      <alignment horizontal="center" vertical="center" wrapText="1"/>
    </xf>
    <xf numFmtId="0" fontId="13" fillId="16" borderId="20" xfId="1" applyFont="1" applyFill="1" applyBorder="1" applyAlignment="1">
      <alignment horizontal="center" vertical="center" wrapText="1"/>
    </xf>
    <xf numFmtId="9" fontId="11" fillId="9" borderId="16" xfId="0" applyNumberFormat="1" applyFont="1" applyFill="1" applyBorder="1" applyAlignment="1">
      <alignment horizontal="center" vertical="center" wrapText="1"/>
    </xf>
    <xf numFmtId="9" fontId="11" fillId="9" borderId="17" xfId="0" applyNumberFormat="1" applyFont="1" applyFill="1" applyBorder="1" applyAlignment="1">
      <alignment horizontal="center" vertical="center" wrapText="1"/>
    </xf>
    <xf numFmtId="9" fontId="11" fillId="9" borderId="21" xfId="0" applyNumberFormat="1" applyFont="1" applyFill="1" applyBorder="1" applyAlignment="1">
      <alignment horizontal="center" vertical="center" wrapText="1"/>
    </xf>
    <xf numFmtId="9" fontId="11" fillId="9" borderId="22" xfId="0" applyNumberFormat="1" applyFont="1" applyFill="1" applyBorder="1" applyAlignment="1">
      <alignment horizontal="center" vertical="center" wrapText="1"/>
    </xf>
    <xf numFmtId="9" fontId="11" fillId="9" borderId="23" xfId="0" applyNumberFormat="1" applyFont="1" applyFill="1" applyBorder="1" applyAlignment="1">
      <alignment horizontal="center" vertical="center" wrapText="1"/>
    </xf>
    <xf numFmtId="0" fontId="13" fillId="14" borderId="18" xfId="1" applyFont="1" applyFill="1" applyBorder="1" applyAlignment="1">
      <alignment horizontal="center" vertical="center" wrapText="1"/>
    </xf>
    <xf numFmtId="0" fontId="13" fillId="14" borderId="19" xfId="1" applyFont="1" applyFill="1" applyBorder="1" applyAlignment="1">
      <alignment horizontal="center" vertical="center" wrapText="1"/>
    </xf>
    <xf numFmtId="0" fontId="13" fillId="14" borderId="20" xfId="1"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9" fontId="11" fillId="7" borderId="17" xfId="0" applyNumberFormat="1" applyFont="1" applyFill="1" applyBorder="1" applyAlignment="1">
      <alignment horizontal="center" vertical="center" wrapText="1"/>
    </xf>
    <xf numFmtId="9" fontId="11" fillId="19" borderId="17" xfId="0" applyNumberFormat="1" applyFont="1" applyFill="1" applyBorder="1" applyAlignment="1">
      <alignment horizontal="center" vertical="center" wrapText="1"/>
    </xf>
    <xf numFmtId="9" fontId="11" fillId="0" borderId="17" xfId="0" applyNumberFormat="1" applyFont="1" applyBorder="1" applyAlignment="1">
      <alignment horizontal="center" vertical="center" wrapText="1"/>
    </xf>
    <xf numFmtId="9" fontId="11" fillId="11" borderId="16" xfId="0" applyNumberFormat="1" applyFont="1" applyFill="1" applyBorder="1" applyAlignment="1">
      <alignment horizontal="center" vertical="center" wrapText="1"/>
    </xf>
    <xf numFmtId="9" fontId="11" fillId="2" borderId="21" xfId="0" applyNumberFormat="1" applyFont="1" applyFill="1" applyBorder="1" applyAlignment="1">
      <alignment horizontal="center" vertical="center" wrapText="1"/>
    </xf>
    <xf numFmtId="9" fontId="11" fillId="2" borderId="22" xfId="0" applyNumberFormat="1" applyFont="1" applyFill="1" applyBorder="1" applyAlignment="1">
      <alignment horizontal="center" vertical="center" wrapText="1"/>
    </xf>
    <xf numFmtId="0" fontId="11" fillId="2" borderId="21" xfId="0" applyFont="1" applyFill="1" applyBorder="1" applyAlignment="1">
      <alignment vertical="center" wrapText="1"/>
    </xf>
    <xf numFmtId="0" fontId="11" fillId="2" borderId="22" xfId="0" applyFont="1" applyFill="1" applyBorder="1" applyAlignment="1">
      <alignment vertical="center" wrapText="1"/>
    </xf>
    <xf numFmtId="0" fontId="10" fillId="2" borderId="22" xfId="0" applyFont="1" applyFill="1" applyBorder="1" applyAlignment="1">
      <alignment vertical="center" wrapText="1"/>
    </xf>
    <xf numFmtId="0" fontId="11" fillId="8" borderId="16" xfId="0" applyFont="1" applyFill="1" applyBorder="1" applyAlignment="1">
      <alignment vertical="center" wrapText="1"/>
    </xf>
    <xf numFmtId="0" fontId="10" fillId="2" borderId="23" xfId="0" applyFont="1" applyFill="1" applyBorder="1" applyAlignment="1">
      <alignment vertical="center" wrapText="1"/>
    </xf>
    <xf numFmtId="0" fontId="11" fillId="9" borderId="17" xfId="0" applyFont="1" applyFill="1" applyBorder="1" applyAlignment="1">
      <alignment horizontal="center" vertical="center" wrapText="1"/>
    </xf>
    <xf numFmtId="0" fontId="13" fillId="16" borderId="14" xfId="1" applyFont="1" applyFill="1" applyBorder="1" applyAlignment="1">
      <alignment horizontal="center" vertical="center" wrapText="1"/>
    </xf>
    <xf numFmtId="9" fontId="11" fillId="9" borderId="14"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3" fillId="16" borderId="15" xfId="1" applyFont="1" applyFill="1" applyBorder="1" applyAlignment="1">
      <alignment horizontal="center" vertical="center" wrapText="1"/>
    </xf>
    <xf numFmtId="0" fontId="11" fillId="2" borderId="15" xfId="0" applyFont="1" applyFill="1" applyBorder="1" applyAlignment="1">
      <alignment horizontal="center" vertical="center" wrapText="1"/>
    </xf>
    <xf numFmtId="9" fontId="11" fillId="0" borderId="15" xfId="0" applyNumberFormat="1" applyFont="1" applyBorder="1" applyAlignment="1">
      <alignment horizontal="center" vertical="center" wrapText="1"/>
    </xf>
    <xf numFmtId="9" fontId="11" fillId="9" borderId="28" xfId="0" applyNumberFormat="1" applyFont="1" applyFill="1" applyBorder="1" applyAlignment="1">
      <alignment horizontal="center" vertical="center" wrapText="1"/>
    </xf>
    <xf numFmtId="9" fontId="11" fillId="9" borderId="29" xfId="0" applyNumberFormat="1" applyFont="1" applyFill="1" applyBorder="1" applyAlignment="1">
      <alignment horizontal="center" vertical="center" wrapText="1"/>
    </xf>
    <xf numFmtId="0" fontId="13" fillId="14" borderId="15" xfId="1" applyFont="1" applyFill="1" applyBorder="1" applyAlignment="1">
      <alignment horizontal="center" vertical="center" wrapText="1"/>
    </xf>
    <xf numFmtId="0" fontId="13" fillId="14" borderId="12" xfId="1" applyFont="1" applyFill="1" applyBorder="1" applyAlignment="1">
      <alignment horizontal="center" vertical="center" wrapText="1"/>
    </xf>
    <xf numFmtId="0" fontId="11" fillId="2" borderId="15" xfId="0" applyFont="1" applyFill="1" applyBorder="1" applyAlignment="1">
      <alignment vertical="center" wrapText="1"/>
    </xf>
    <xf numFmtId="0" fontId="11" fillId="0" borderId="12" xfId="0" applyFont="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0" fillId="0" borderId="2" xfId="0" applyFont="1" applyBorder="1"/>
    <xf numFmtId="9" fontId="11" fillId="2" borderId="14" xfId="0" applyNumberFormat="1" applyFont="1" applyFill="1" applyBorder="1" applyAlignment="1">
      <alignment horizontal="center" vertical="center" wrapText="1"/>
    </xf>
    <xf numFmtId="9" fontId="11" fillId="12" borderId="14" xfId="0" applyNumberFormat="1" applyFont="1" applyFill="1" applyBorder="1" applyAlignment="1">
      <alignment horizontal="center" vertical="center" wrapText="1"/>
    </xf>
    <xf numFmtId="9" fontId="11" fillId="11" borderId="14" xfId="0" applyNumberFormat="1" applyFont="1" applyFill="1" applyBorder="1" applyAlignment="1">
      <alignment horizontal="center" vertical="center" wrapText="1"/>
    </xf>
    <xf numFmtId="0" fontId="10" fillId="0" borderId="15" xfId="0" applyFont="1" applyBorder="1"/>
    <xf numFmtId="0" fontId="11" fillId="2" borderId="28" xfId="0" applyFont="1" applyFill="1" applyBorder="1" applyAlignment="1">
      <alignment vertical="center" wrapText="1"/>
    </xf>
    <xf numFmtId="0" fontId="11" fillId="2" borderId="29" xfId="0" applyFont="1" applyFill="1" applyBorder="1" applyAlignment="1">
      <alignment vertical="center" wrapText="1"/>
    </xf>
    <xf numFmtId="0" fontId="10" fillId="2" borderId="30" xfId="0" applyFont="1" applyFill="1" applyBorder="1" applyAlignment="1">
      <alignment vertical="center" wrapText="1"/>
    </xf>
    <xf numFmtId="9" fontId="11" fillId="13" borderId="2" xfId="0" applyNumberFormat="1" applyFont="1" applyFill="1" applyBorder="1" applyAlignment="1">
      <alignment horizontal="center" vertical="center" wrapText="1"/>
    </xf>
    <xf numFmtId="9" fontId="11" fillId="13" borderId="15" xfId="0" applyNumberFormat="1" applyFont="1" applyFill="1" applyBorder="1" applyAlignment="1">
      <alignment horizontal="center" vertical="center" wrapText="1"/>
    </xf>
    <xf numFmtId="9" fontId="11" fillId="13" borderId="14" xfId="0" applyNumberFormat="1" applyFont="1" applyFill="1" applyBorder="1" applyAlignment="1">
      <alignment horizontal="center" vertical="center" wrapText="1"/>
    </xf>
    <xf numFmtId="9" fontId="11" fillId="9" borderId="32"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vertical="center" wrapText="1"/>
    </xf>
    <xf numFmtId="0" fontId="10" fillId="8" borderId="2" xfId="0" applyFont="1" applyFill="1" applyBorder="1" applyAlignment="1">
      <alignment vertical="center" wrapText="1"/>
    </xf>
    <xf numFmtId="0" fontId="10" fillId="8" borderId="2" xfId="0" applyFont="1" applyFill="1" applyBorder="1" applyAlignment="1">
      <alignment horizontal="center" vertical="center" wrapText="1"/>
    </xf>
    <xf numFmtId="9" fontId="11" fillId="2" borderId="15" xfId="0" applyNumberFormat="1" applyFont="1" applyFill="1" applyBorder="1" applyAlignment="1">
      <alignment horizontal="center" vertical="center" wrapText="1"/>
    </xf>
    <xf numFmtId="9" fontId="11" fillId="2" borderId="12" xfId="0" applyNumberFormat="1" applyFont="1" applyFill="1" applyBorder="1" applyAlignment="1">
      <alignment horizontal="center" vertical="center" wrapText="1"/>
    </xf>
    <xf numFmtId="9" fontId="11" fillId="7" borderId="15" xfId="0" applyNumberFormat="1"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9" fontId="27" fillId="20" borderId="12"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1" fillId="8" borderId="15" xfId="0" applyFont="1" applyFill="1" applyBorder="1" applyAlignment="1">
      <alignment vertical="center" wrapText="1"/>
    </xf>
    <xf numFmtId="9" fontId="11" fillId="21" borderId="8" xfId="0" applyNumberFormat="1" applyFont="1" applyFill="1" applyBorder="1" applyAlignment="1">
      <alignment vertical="center" wrapText="1"/>
    </xf>
    <xf numFmtId="9" fontId="11" fillId="23" borderId="17" xfId="0" applyNumberFormat="1" applyFont="1" applyFill="1" applyBorder="1" applyAlignment="1">
      <alignment horizontal="center" vertical="center" wrapText="1"/>
    </xf>
    <xf numFmtId="9" fontId="11" fillId="13" borderId="12" xfId="0" applyNumberFormat="1" applyFont="1" applyFill="1" applyBorder="1" applyAlignment="1">
      <alignment horizontal="center" vertical="center" wrapText="1"/>
    </xf>
    <xf numFmtId="9" fontId="11" fillId="26" borderId="2" xfId="0" applyNumberFormat="1" applyFont="1" applyFill="1" applyBorder="1" applyAlignment="1">
      <alignment horizontal="center" vertical="center" wrapText="1"/>
    </xf>
    <xf numFmtId="9" fontId="11" fillId="13" borderId="15" xfId="0" applyNumberFormat="1" applyFont="1" applyFill="1" applyBorder="1" applyAlignment="1">
      <alignment vertical="center" wrapText="1"/>
    </xf>
    <xf numFmtId="9" fontId="11" fillId="13" borderId="2" xfId="0" applyNumberFormat="1" applyFont="1" applyFill="1" applyBorder="1" applyAlignment="1">
      <alignment vertical="center" wrapText="1"/>
    </xf>
    <xf numFmtId="9" fontId="11" fillId="13" borderId="12" xfId="0" applyNumberFormat="1" applyFont="1" applyFill="1" applyBorder="1" applyAlignment="1">
      <alignment vertical="center" wrapText="1"/>
    </xf>
    <xf numFmtId="9" fontId="10" fillId="13" borderId="29" xfId="0" applyNumberFormat="1" applyFont="1" applyFill="1" applyBorder="1" applyAlignment="1">
      <alignment vertical="center" wrapText="1"/>
    </xf>
    <xf numFmtId="0" fontId="6" fillId="0" borderId="0" xfId="0" applyFont="1" applyAlignment="1">
      <alignment horizontal="justify" vertical="center" wrapText="1"/>
    </xf>
    <xf numFmtId="9" fontId="11" fillId="13" borderId="13" xfId="0" applyNumberFormat="1" applyFont="1" applyFill="1" applyBorder="1" applyAlignment="1">
      <alignment vertical="center" wrapText="1"/>
    </xf>
    <xf numFmtId="9" fontId="11" fillId="13" borderId="16" xfId="0" applyNumberFormat="1" applyFont="1" applyFill="1" applyBorder="1" applyAlignment="1">
      <alignment horizontal="center" vertical="center" wrapText="1"/>
    </xf>
    <xf numFmtId="9" fontId="11" fillId="13" borderId="8" xfId="0" applyNumberFormat="1" applyFont="1" applyFill="1" applyBorder="1" applyAlignment="1">
      <alignment horizontal="center" vertical="center" wrapText="1"/>
    </xf>
    <xf numFmtId="0" fontId="8" fillId="0" borderId="0" xfId="4"/>
    <xf numFmtId="0" fontId="10" fillId="0" borderId="0" xfId="0" applyFont="1" applyAlignment="1">
      <alignment horizontal="justify" vertical="center" wrapText="1"/>
    </xf>
    <xf numFmtId="9" fontId="11" fillId="6" borderId="12" xfId="0" applyNumberFormat="1" applyFont="1" applyFill="1" applyBorder="1" applyAlignment="1">
      <alignment horizontal="center" vertical="center" wrapText="1"/>
    </xf>
    <xf numFmtId="0" fontId="10" fillId="0" borderId="16" xfId="0" applyFont="1" applyBorder="1"/>
    <xf numFmtId="0" fontId="10" fillId="2" borderId="7" xfId="0" applyFont="1" applyFill="1" applyBorder="1" applyAlignment="1">
      <alignment horizontal="center"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9" fontId="11" fillId="0" borderId="12" xfId="0" applyNumberFormat="1" applyFont="1" applyBorder="1" applyAlignment="1">
      <alignment vertical="center" wrapText="1"/>
    </xf>
    <xf numFmtId="9" fontId="11" fillId="22" borderId="2" xfId="0" applyNumberFormat="1" applyFont="1" applyFill="1" applyBorder="1" applyAlignment="1">
      <alignment vertical="center" wrapText="1"/>
    </xf>
    <xf numFmtId="0" fontId="13" fillId="4" borderId="13" xfId="1" applyFont="1" applyFill="1" applyBorder="1" applyAlignment="1">
      <alignment horizontal="center" vertical="center" wrapText="1"/>
    </xf>
    <xf numFmtId="9" fontId="11" fillId="27" borderId="2" xfId="0" applyNumberFormat="1" applyFont="1" applyFill="1" applyBorder="1" applyAlignment="1">
      <alignment horizontal="center" vertical="center" wrapText="1"/>
    </xf>
    <xf numFmtId="9" fontId="11" fillId="25" borderId="13" xfId="0" applyNumberFormat="1" applyFont="1" applyFill="1" applyBorder="1" applyAlignment="1">
      <alignment horizontal="center" vertical="center" wrapText="1"/>
    </xf>
    <xf numFmtId="9" fontId="11" fillId="25" borderId="2" xfId="0" applyNumberFormat="1" applyFont="1" applyFill="1" applyBorder="1" applyAlignment="1">
      <alignment vertical="center" wrapText="1"/>
    </xf>
    <xf numFmtId="9" fontId="11" fillId="25" borderId="2" xfId="0" applyNumberFormat="1" applyFont="1" applyFill="1" applyBorder="1" applyAlignment="1">
      <alignment horizontal="center" vertical="center" wrapText="1"/>
    </xf>
    <xf numFmtId="0" fontId="14" fillId="4" borderId="12" xfId="1" applyFont="1" applyFill="1" applyBorder="1" applyAlignment="1">
      <alignment horizontal="center" vertical="center" wrapText="1"/>
    </xf>
    <xf numFmtId="9" fontId="11" fillId="25" borderId="12" xfId="0" applyNumberFormat="1" applyFont="1" applyFill="1" applyBorder="1" applyAlignment="1">
      <alignment vertical="center" wrapText="1"/>
    </xf>
    <xf numFmtId="9" fontId="11" fillId="25" borderId="12" xfId="0" applyNumberFormat="1" applyFont="1" applyFill="1" applyBorder="1" applyAlignment="1">
      <alignment horizontal="center" vertical="center" wrapText="1"/>
    </xf>
    <xf numFmtId="0" fontId="13" fillId="4" borderId="40" xfId="1"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7" xfId="0" applyFont="1" applyFill="1" applyBorder="1" applyAlignment="1">
      <alignment horizontal="center" vertical="center" wrapText="1"/>
    </xf>
    <xf numFmtId="9" fontId="11" fillId="12" borderId="42" xfId="0" applyNumberFormat="1" applyFont="1" applyFill="1" applyBorder="1" applyAlignment="1">
      <alignment horizontal="center" vertical="center" wrapText="1"/>
    </xf>
    <xf numFmtId="0" fontId="13" fillId="4" borderId="32" xfId="1" applyFont="1" applyFill="1" applyBorder="1" applyAlignment="1">
      <alignment horizontal="center" vertical="center" wrapText="1"/>
    </xf>
    <xf numFmtId="9" fontId="11" fillId="2" borderId="28" xfId="0" applyNumberFormat="1" applyFont="1" applyFill="1" applyBorder="1" applyAlignment="1">
      <alignment horizontal="center" vertical="center" wrapText="1"/>
    </xf>
    <xf numFmtId="9" fontId="11" fillId="2" borderId="29" xfId="0" applyNumberFormat="1" applyFont="1" applyFill="1" applyBorder="1" applyAlignment="1">
      <alignment horizontal="center" vertical="center" wrapText="1"/>
    </xf>
    <xf numFmtId="9" fontId="11" fillId="11" borderId="30" xfId="0" applyNumberFormat="1" applyFont="1" applyFill="1" applyBorder="1" applyAlignment="1">
      <alignment horizontal="center" vertical="center" wrapText="1"/>
    </xf>
    <xf numFmtId="0" fontId="11" fillId="2" borderId="44" xfId="0" applyFont="1" applyFill="1" applyBorder="1" applyAlignment="1">
      <alignment vertical="center" wrapText="1"/>
    </xf>
    <xf numFmtId="0" fontId="10" fillId="2" borderId="29" xfId="0" applyFont="1" applyFill="1" applyBorder="1" applyAlignment="1">
      <alignment vertical="center" wrapText="1"/>
    </xf>
    <xf numFmtId="0" fontId="10" fillId="8" borderId="7" xfId="0" applyFont="1" applyFill="1" applyBorder="1" applyAlignment="1">
      <alignment horizontal="center" vertical="center" wrapText="1"/>
    </xf>
    <xf numFmtId="0" fontId="11" fillId="2" borderId="43" xfId="0" applyFont="1" applyFill="1" applyBorder="1" applyAlignment="1">
      <alignment vertical="center" wrapText="1"/>
    </xf>
    <xf numFmtId="0" fontId="11" fillId="2" borderId="7" xfId="0" applyFont="1" applyFill="1" applyBorder="1" applyAlignment="1">
      <alignment vertical="center" wrapText="1"/>
    </xf>
    <xf numFmtId="0" fontId="10" fillId="2" borderId="42" xfId="0" applyFont="1" applyFill="1" applyBorder="1" applyAlignment="1">
      <alignment vertical="center" wrapText="1"/>
    </xf>
    <xf numFmtId="0" fontId="13" fillId="4" borderId="31" xfId="1"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9" fontId="11" fillId="12" borderId="26" xfId="0" applyNumberFormat="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9" fontId="11" fillId="12" borderId="25" xfId="0" applyNumberFormat="1" applyFont="1" applyFill="1" applyBorder="1" applyAlignment="1">
      <alignment horizontal="center" vertical="center" wrapText="1"/>
    </xf>
    <xf numFmtId="0" fontId="11" fillId="2" borderId="45" xfId="0" applyFont="1" applyFill="1" applyBorder="1" applyAlignment="1">
      <alignment vertical="center" wrapText="1"/>
    </xf>
    <xf numFmtId="0" fontId="11" fillId="2" borderId="25" xfId="0" applyFont="1" applyFill="1" applyBorder="1" applyAlignment="1">
      <alignment vertical="center" wrapText="1"/>
    </xf>
    <xf numFmtId="0" fontId="10" fillId="2" borderId="25" xfId="0" applyFont="1" applyFill="1" applyBorder="1" applyAlignment="1">
      <alignment vertical="center" wrapText="1"/>
    </xf>
    <xf numFmtId="0" fontId="10" fillId="2" borderId="26" xfId="0" applyFont="1" applyFill="1" applyBorder="1" applyAlignment="1">
      <alignment vertical="center" wrapText="1"/>
    </xf>
    <xf numFmtId="0" fontId="11" fillId="2" borderId="44" xfId="0" applyFont="1" applyFill="1" applyBorder="1" applyAlignment="1">
      <alignment horizontal="center" vertical="center" wrapText="1"/>
    </xf>
    <xf numFmtId="0" fontId="13" fillId="4" borderId="11" xfId="1" applyFont="1" applyFill="1" applyBorder="1" applyAlignment="1">
      <alignment horizontal="center" vertical="center" wrapText="1"/>
    </xf>
    <xf numFmtId="9" fontId="11" fillId="2" borderId="8" xfId="0" applyNumberFormat="1" applyFont="1" applyFill="1" applyBorder="1" applyAlignment="1">
      <alignment vertical="center" wrapText="1"/>
    </xf>
    <xf numFmtId="9" fontId="11" fillId="25" borderId="11" xfId="0" applyNumberFormat="1" applyFont="1" applyFill="1" applyBorder="1" applyAlignment="1">
      <alignment vertical="center" wrapText="1"/>
    </xf>
    <xf numFmtId="0" fontId="14" fillId="4" borderId="15" xfId="1" applyFont="1" applyFill="1" applyBorder="1" applyAlignment="1">
      <alignment horizontal="center" vertical="center" wrapText="1"/>
    </xf>
    <xf numFmtId="0" fontId="11" fillId="0" borderId="15" xfId="0" applyFont="1" applyBorder="1" applyAlignment="1">
      <alignment vertical="center" wrapText="1"/>
    </xf>
    <xf numFmtId="9" fontId="11" fillId="22" borderId="12" xfId="0" applyNumberFormat="1" applyFont="1" applyFill="1" applyBorder="1" applyAlignment="1">
      <alignment vertical="center" wrapText="1"/>
    </xf>
    <xf numFmtId="0" fontId="10" fillId="0" borderId="12" xfId="0" applyFont="1" applyBorder="1" applyAlignment="1">
      <alignment vertical="center" wrapText="1"/>
    </xf>
    <xf numFmtId="0" fontId="21" fillId="4" borderId="15" xfId="1" applyFont="1" applyFill="1" applyBorder="1" applyAlignment="1">
      <alignment horizontal="center" vertical="center" wrapText="1"/>
    </xf>
    <xf numFmtId="0" fontId="21" fillId="4" borderId="12" xfId="1" applyFont="1" applyFill="1" applyBorder="1" applyAlignment="1">
      <alignment horizontal="center" vertical="center" wrapText="1"/>
    </xf>
    <xf numFmtId="9" fontId="11" fillId="25" borderId="8" xfId="0" applyNumberFormat="1" applyFont="1" applyFill="1" applyBorder="1" applyAlignment="1">
      <alignment horizontal="center" vertical="center" wrapText="1"/>
    </xf>
    <xf numFmtId="9" fontId="15" fillId="25" borderId="8" xfId="0" applyNumberFormat="1" applyFont="1" applyFill="1" applyBorder="1" applyAlignment="1">
      <alignment vertical="center" wrapText="1"/>
    </xf>
    <xf numFmtId="9" fontId="11" fillId="25" borderId="11" xfId="0" applyNumberFormat="1" applyFont="1" applyFill="1" applyBorder="1" applyAlignment="1">
      <alignment horizontal="center" vertical="center" wrapText="1"/>
    </xf>
    <xf numFmtId="9" fontId="11" fillId="11" borderId="48" xfId="0" applyNumberFormat="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3" fillId="4" borderId="16" xfId="1" applyFont="1" applyFill="1" applyBorder="1" applyAlignment="1">
      <alignment horizontal="center" vertical="center" wrapText="1"/>
    </xf>
    <xf numFmtId="0" fontId="13" fillId="4" borderId="17" xfId="1" applyFont="1" applyFill="1" applyBorder="1" applyAlignment="1">
      <alignment horizontal="center" vertical="center" wrapText="1"/>
    </xf>
    <xf numFmtId="9" fontId="15" fillId="25" borderId="8" xfId="0" applyNumberFormat="1" applyFont="1" applyFill="1" applyBorder="1" applyAlignment="1">
      <alignment horizontal="center" vertical="center" wrapText="1"/>
    </xf>
    <xf numFmtId="9" fontId="15" fillId="25" borderId="17"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9" fontId="11" fillId="25" borderId="8" xfId="6" applyFont="1" applyFill="1" applyBorder="1" applyAlignment="1">
      <alignment vertical="center" wrapText="1"/>
    </xf>
    <xf numFmtId="9" fontId="11" fillId="25" borderId="17" xfId="0" applyNumberFormat="1" applyFont="1" applyFill="1" applyBorder="1" applyAlignment="1">
      <alignment horizontal="center" vertical="center" wrapText="1"/>
    </xf>
    <xf numFmtId="9" fontId="11" fillId="7" borderId="49" xfId="0" applyNumberFormat="1" applyFont="1" applyFill="1" applyBorder="1" applyAlignment="1">
      <alignment horizontal="center" vertical="center" wrapText="1"/>
    </xf>
    <xf numFmtId="9" fontId="11" fillId="25" borderId="8" xfId="6" applyFont="1" applyFill="1" applyBorder="1" applyAlignment="1">
      <alignment horizontal="center" vertical="center" wrapText="1"/>
    </xf>
    <xf numFmtId="9" fontId="11" fillId="13" borderId="27" xfId="0" applyNumberFormat="1" applyFont="1" applyFill="1" applyBorder="1" applyAlignment="1">
      <alignment vertical="center"/>
    </xf>
    <xf numFmtId="0" fontId="13" fillId="4" borderId="15" xfId="1" applyFont="1" applyFill="1" applyBorder="1" applyAlignment="1">
      <alignment horizontal="center" vertical="center" wrapText="1"/>
    </xf>
    <xf numFmtId="0" fontId="13" fillId="4" borderId="12" xfId="1" applyFont="1" applyFill="1" applyBorder="1" applyAlignment="1">
      <alignment horizontal="center" vertical="center" wrapText="1"/>
    </xf>
    <xf numFmtId="9" fontId="11" fillId="25" borderId="15" xfId="0" applyNumberFormat="1" applyFont="1" applyFill="1" applyBorder="1" applyAlignment="1">
      <alignment horizontal="center" vertical="center" wrapText="1"/>
    </xf>
    <xf numFmtId="9" fontId="11" fillId="25" borderId="15" xfId="0" applyNumberFormat="1" applyFont="1" applyFill="1" applyBorder="1" applyAlignment="1">
      <alignment vertical="center" wrapText="1"/>
    </xf>
    <xf numFmtId="9" fontId="11" fillId="12" borderId="15" xfId="0" applyNumberFormat="1" applyFont="1" applyFill="1" applyBorder="1" applyAlignment="1">
      <alignment vertical="center" wrapText="1"/>
    </xf>
    <xf numFmtId="9" fontId="11" fillId="12" borderId="2" xfId="0" applyNumberFormat="1" applyFont="1" applyFill="1" applyBorder="1" applyAlignment="1">
      <alignment vertical="center" wrapText="1"/>
    </xf>
    <xf numFmtId="9" fontId="11" fillId="12" borderId="12" xfId="0" applyNumberFormat="1" applyFont="1" applyFill="1" applyBorder="1" applyAlignment="1">
      <alignment vertical="center" wrapText="1"/>
    </xf>
    <xf numFmtId="9" fontId="11" fillId="12" borderId="47" xfId="0" applyNumberFormat="1" applyFont="1" applyFill="1" applyBorder="1" applyAlignment="1">
      <alignment vertical="center" wrapText="1"/>
    </xf>
    <xf numFmtId="9" fontId="11" fillId="11" borderId="15" xfId="0" applyNumberFormat="1" applyFont="1" applyFill="1" applyBorder="1" applyAlignment="1">
      <alignment vertical="center" wrapText="1"/>
    </xf>
    <xf numFmtId="9" fontId="11" fillId="11" borderId="2" xfId="0" applyNumberFormat="1" applyFont="1" applyFill="1" applyBorder="1" applyAlignment="1">
      <alignment vertical="center" wrapText="1"/>
    </xf>
    <xf numFmtId="9" fontId="11" fillId="11" borderId="12" xfId="0" applyNumberFormat="1" applyFont="1" applyFill="1" applyBorder="1" applyAlignment="1">
      <alignment vertical="center" wrapText="1"/>
    </xf>
    <xf numFmtId="9" fontId="11" fillId="9" borderId="15" xfId="0" applyNumberFormat="1" applyFont="1" applyFill="1" applyBorder="1" applyAlignment="1">
      <alignment vertical="center" wrapText="1"/>
    </xf>
    <xf numFmtId="9" fontId="11" fillId="9" borderId="2" xfId="0" applyNumberFormat="1" applyFont="1" applyFill="1" applyBorder="1" applyAlignment="1">
      <alignment vertical="center" wrapText="1"/>
    </xf>
    <xf numFmtId="9" fontId="11" fillId="9" borderId="12" xfId="0" applyNumberFormat="1" applyFont="1" applyFill="1" applyBorder="1" applyAlignment="1">
      <alignment vertical="center" wrapText="1"/>
    </xf>
    <xf numFmtId="9" fontId="11" fillId="0" borderId="2" xfId="0" applyNumberFormat="1" applyFont="1" applyBorder="1" applyAlignment="1">
      <alignment vertical="center" wrapText="1"/>
    </xf>
    <xf numFmtId="0" fontId="4" fillId="0" borderId="0" xfId="0" applyFont="1"/>
    <xf numFmtId="0" fontId="11" fillId="2" borderId="12" xfId="0" applyFont="1" applyFill="1" applyBorder="1" applyAlignment="1">
      <alignment vertical="center" wrapText="1"/>
    </xf>
    <xf numFmtId="0" fontId="11" fillId="0" borderId="27" xfId="0" applyFont="1" applyBorder="1"/>
    <xf numFmtId="0" fontId="11" fillId="0" borderId="0" xfId="0" applyFont="1"/>
    <xf numFmtId="9" fontId="11" fillId="0" borderId="13" xfId="0" applyNumberFormat="1" applyFont="1" applyBorder="1" applyAlignment="1">
      <alignment horizontal="center" vertical="center" wrapText="1"/>
    </xf>
    <xf numFmtId="9" fontId="11" fillId="24" borderId="12" xfId="0" applyNumberFormat="1" applyFont="1" applyFill="1" applyBorder="1" applyAlignment="1">
      <alignment horizontal="center" vertical="center" wrapText="1"/>
    </xf>
    <xf numFmtId="9" fontId="11" fillId="27"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9" fontId="10" fillId="0" borderId="12" xfId="0" applyNumberFormat="1" applyFont="1" applyBorder="1" applyAlignment="1">
      <alignment vertical="center" wrapText="1"/>
    </xf>
    <xf numFmtId="9" fontId="11" fillId="27" borderId="12" xfId="0" applyNumberFormat="1" applyFont="1" applyFill="1" applyBorder="1" applyAlignment="1">
      <alignment horizontal="center" vertical="center" wrapText="1"/>
    </xf>
    <xf numFmtId="9" fontId="28" fillId="12" borderId="13" xfId="0" applyNumberFormat="1" applyFont="1" applyFill="1" applyBorder="1" applyAlignment="1">
      <alignment horizontal="center" vertical="center" wrapText="1"/>
    </xf>
    <xf numFmtId="9" fontId="28" fillId="12" borderId="2" xfId="0" applyNumberFormat="1" applyFont="1" applyFill="1" applyBorder="1" applyAlignment="1">
      <alignment horizontal="center" vertical="center" wrapText="1"/>
    </xf>
    <xf numFmtId="9" fontId="28" fillId="12" borderId="12" xfId="0" applyNumberFormat="1" applyFont="1" applyFill="1" applyBorder="1" applyAlignment="1">
      <alignment horizontal="center" vertical="center" wrapText="1"/>
    </xf>
    <xf numFmtId="9" fontId="28" fillId="12" borderId="15" xfId="0" applyNumberFormat="1" applyFont="1" applyFill="1" applyBorder="1" applyAlignment="1">
      <alignment horizontal="center" vertical="center" wrapText="1"/>
    </xf>
    <xf numFmtId="9" fontId="10" fillId="2" borderId="8" xfId="0" applyNumberFormat="1" applyFont="1" applyFill="1" applyBorder="1" applyAlignment="1">
      <alignment vertical="center" wrapText="1"/>
    </xf>
    <xf numFmtId="0" fontId="27" fillId="8" borderId="15"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2" xfId="0" applyFont="1" applyFill="1" applyBorder="1" applyAlignment="1">
      <alignment horizontal="center" vertical="center" wrapText="1"/>
    </xf>
    <xf numFmtId="9" fontId="11" fillId="13" borderId="13" xfId="0" applyNumberFormat="1" applyFont="1" applyFill="1" applyBorder="1" applyAlignment="1">
      <alignment horizontal="center" vertical="center" wrapText="1"/>
    </xf>
    <xf numFmtId="9" fontId="11" fillId="21" borderId="30" xfId="0" applyNumberFormat="1" applyFont="1" applyFill="1" applyBorder="1" applyAlignment="1">
      <alignment horizontal="center" vertical="center" wrapText="1"/>
    </xf>
    <xf numFmtId="9" fontId="41" fillId="31" borderId="13" xfId="0" applyNumberFormat="1" applyFont="1" applyFill="1" applyBorder="1" applyAlignment="1">
      <alignment horizontal="center" vertical="center" wrapText="1"/>
    </xf>
    <xf numFmtId="9" fontId="41" fillId="31" borderId="2" xfId="0" applyNumberFormat="1" applyFont="1" applyFill="1" applyBorder="1" applyAlignment="1">
      <alignment horizontal="center" vertical="center" wrapText="1"/>
    </xf>
    <xf numFmtId="0" fontId="41" fillId="2" borderId="13" xfId="0" applyFont="1" applyFill="1" applyBorder="1" applyAlignment="1">
      <alignment vertical="center" wrapText="1"/>
    </xf>
    <xf numFmtId="0" fontId="41" fillId="2" borderId="2" xfId="0" applyFont="1" applyFill="1" applyBorder="1" applyAlignment="1">
      <alignment vertical="center" wrapText="1"/>
    </xf>
    <xf numFmtId="9" fontId="41" fillId="25" borderId="2" xfId="0" applyNumberFormat="1" applyFont="1" applyFill="1" applyBorder="1" applyAlignment="1">
      <alignment horizontal="center" vertical="center" wrapText="1"/>
    </xf>
    <xf numFmtId="9" fontId="11" fillId="32" borderId="12" xfId="0" applyNumberFormat="1" applyFont="1" applyFill="1" applyBorder="1" applyAlignment="1">
      <alignment horizontal="center" vertical="center" wrapText="1"/>
    </xf>
    <xf numFmtId="9" fontId="11" fillId="21" borderId="13" xfId="0" applyNumberFormat="1" applyFont="1" applyFill="1" applyBorder="1" applyAlignment="1">
      <alignment horizontal="center" vertical="center" wrapText="1"/>
    </xf>
    <xf numFmtId="9" fontId="11" fillId="21" borderId="2" xfId="0" applyNumberFormat="1" applyFont="1" applyFill="1" applyBorder="1" applyAlignment="1">
      <alignment vertical="center" wrapText="1"/>
    </xf>
    <xf numFmtId="9" fontId="11" fillId="13" borderId="17" xfId="0" applyNumberFormat="1" applyFont="1" applyFill="1" applyBorder="1" applyAlignment="1">
      <alignment horizontal="center" vertical="center" wrapText="1"/>
    </xf>
    <xf numFmtId="9" fontId="11" fillId="13" borderId="17" xfId="0" applyNumberFormat="1" applyFont="1" applyFill="1" applyBorder="1" applyAlignment="1">
      <alignment vertical="center" wrapText="1"/>
    </xf>
    <xf numFmtId="9" fontId="10" fillId="13" borderId="8" xfId="0" applyNumberFormat="1" applyFont="1" applyFill="1" applyBorder="1" applyAlignment="1">
      <alignment vertical="center" wrapText="1"/>
    </xf>
    <xf numFmtId="9" fontId="11" fillId="21" borderId="11" xfId="0" applyNumberFormat="1" applyFont="1" applyFill="1" applyBorder="1" applyAlignment="1">
      <alignment vertical="center" wrapText="1"/>
    </xf>
    <xf numFmtId="9" fontId="11" fillId="34" borderId="12" xfId="0" applyNumberFormat="1" applyFont="1" applyFill="1" applyBorder="1" applyAlignment="1">
      <alignment horizontal="center" vertical="center" wrapText="1"/>
    </xf>
    <xf numFmtId="9" fontId="11" fillId="30" borderId="12" xfId="0" applyNumberFormat="1" applyFont="1" applyFill="1" applyBorder="1" applyAlignment="1">
      <alignment horizontal="center" vertical="center" wrapText="1"/>
    </xf>
    <xf numFmtId="9" fontId="11" fillId="6" borderId="13"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9" fontId="11" fillId="34" borderId="13" xfId="0" applyNumberFormat="1" applyFont="1" applyFill="1" applyBorder="1" applyAlignment="1">
      <alignment horizontal="center" vertical="center" wrapText="1"/>
    </xf>
    <xf numFmtId="9" fontId="10" fillId="34" borderId="12" xfId="0" applyNumberFormat="1" applyFont="1" applyFill="1" applyBorder="1" applyAlignment="1">
      <alignment horizontal="center" vertical="center" wrapText="1"/>
    </xf>
    <xf numFmtId="0" fontId="8" fillId="6" borderId="6" xfId="4" applyFill="1" applyBorder="1" applyAlignment="1">
      <alignment vertical="center" wrapText="1"/>
    </xf>
    <xf numFmtId="0" fontId="8" fillId="6" borderId="7" xfId="4" applyFill="1" applyBorder="1" applyAlignment="1">
      <alignment vertical="center" wrapText="1"/>
    </xf>
    <xf numFmtId="9" fontId="11" fillId="30" borderId="2" xfId="0" applyNumberFormat="1" applyFont="1" applyFill="1" applyBorder="1" applyAlignment="1">
      <alignment horizontal="center" vertical="center" wrapText="1"/>
    </xf>
    <xf numFmtId="9" fontId="11" fillId="25" borderId="7" xfId="0" applyNumberFormat="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9" fontId="11" fillId="30" borderId="8" xfId="0" applyNumberFormat="1"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6" borderId="0" xfId="0" applyFont="1" applyFill="1" applyAlignment="1">
      <alignment horizontal="justify" vertical="center" wrapText="1"/>
    </xf>
    <xf numFmtId="0" fontId="9" fillId="6" borderId="0" xfId="0" applyFont="1" applyFill="1"/>
    <xf numFmtId="0" fontId="6" fillId="6" borderId="0" xfId="0" applyFont="1" applyFill="1" applyAlignment="1">
      <alignment horizontal="justify" vertical="center" wrapText="1"/>
    </xf>
    <xf numFmtId="0" fontId="6" fillId="6" borderId="0" xfId="0" applyFont="1" applyFill="1"/>
    <xf numFmtId="0" fontId="0" fillId="6" borderId="0" xfId="0" applyFill="1" applyAlignment="1">
      <alignment horizontal="justify" vertical="center" wrapText="1"/>
    </xf>
    <xf numFmtId="0" fontId="0" fillId="6" borderId="0" xfId="0" applyFill="1"/>
    <xf numFmtId="0" fontId="9" fillId="30" borderId="0" xfId="0" applyFont="1" applyFill="1"/>
    <xf numFmtId="0" fontId="6" fillId="30" borderId="0" xfId="0" applyFont="1" applyFill="1"/>
    <xf numFmtId="0" fontId="10" fillId="30" borderId="2" xfId="0" applyFont="1" applyFill="1" applyBorder="1" applyAlignment="1">
      <alignment vertical="center" wrapText="1"/>
    </xf>
    <xf numFmtId="0" fontId="11" fillId="30" borderId="2" xfId="0" applyFont="1" applyFill="1" applyBorder="1" applyAlignment="1">
      <alignment horizontal="center" vertical="center" wrapText="1"/>
    </xf>
    <xf numFmtId="0" fontId="10" fillId="30" borderId="8" xfId="0" applyFont="1" applyFill="1" applyBorder="1" applyAlignment="1">
      <alignment vertical="center" wrapText="1"/>
    </xf>
    <xf numFmtId="0" fontId="11" fillId="30" borderId="8" xfId="0" applyFont="1" applyFill="1" applyBorder="1" applyAlignment="1">
      <alignment horizontal="center" vertical="center" wrapText="1"/>
    </xf>
    <xf numFmtId="9" fontId="11" fillId="30" borderId="17" xfId="0" applyNumberFormat="1" applyFont="1" applyFill="1" applyBorder="1" applyAlignment="1">
      <alignment horizontal="center" vertical="center" wrapText="1"/>
    </xf>
    <xf numFmtId="0" fontId="0" fillId="30" borderId="0" xfId="0" applyFill="1"/>
    <xf numFmtId="9" fontId="11" fillId="21" borderId="12" xfId="0" applyNumberFormat="1" applyFont="1" applyFill="1" applyBorder="1" applyAlignment="1">
      <alignment vertical="center" wrapText="1"/>
    </xf>
    <xf numFmtId="9" fontId="41" fillId="21" borderId="2" xfId="0" applyNumberFormat="1" applyFont="1" applyFill="1" applyBorder="1" applyAlignment="1">
      <alignment horizontal="center" vertical="center" wrapText="1"/>
    </xf>
    <xf numFmtId="0" fontId="20" fillId="15" borderId="2" xfId="1" applyFont="1" applyFill="1" applyBorder="1" applyAlignment="1">
      <alignment horizontal="center" vertical="center" wrapText="1"/>
    </xf>
    <xf numFmtId="0" fontId="56" fillId="0" borderId="3" xfId="0" applyFont="1" applyBorder="1" applyAlignment="1">
      <alignment horizontal="center" vertical="center" wrapText="1"/>
    </xf>
    <xf numFmtId="0" fontId="57" fillId="0" borderId="4" xfId="0" applyFont="1" applyBorder="1" applyAlignment="1">
      <alignment horizontal="center" vertical="center"/>
    </xf>
    <xf numFmtId="0" fontId="57" fillId="0" borderId="5" xfId="0" applyFont="1" applyBorder="1" applyAlignment="1">
      <alignment horizontal="center" vertical="center"/>
    </xf>
    <xf numFmtId="0" fontId="19" fillId="15" borderId="2"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17" borderId="2" xfId="1" applyFont="1" applyFill="1" applyBorder="1" applyAlignment="1">
      <alignment horizontal="center" vertical="center" wrapText="1"/>
    </xf>
    <xf numFmtId="0" fontId="23" fillId="5" borderId="2" xfId="1" applyFont="1" applyFill="1" applyBorder="1" applyAlignment="1">
      <alignment horizontal="center" vertical="center" wrapText="1"/>
    </xf>
    <xf numFmtId="9" fontId="11" fillId="2" borderId="1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1" borderId="2" xfId="0" applyNumberFormat="1" applyFont="1" applyFill="1" applyBorder="1" applyAlignment="1">
      <alignment horizontal="center" vertical="center" wrapText="1"/>
    </xf>
    <xf numFmtId="9" fontId="11" fillId="6"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16" fillId="6" borderId="2" xfId="0" applyFont="1" applyFill="1" applyBorder="1" applyAlignment="1">
      <alignment horizontal="justify" vertical="center" wrapText="1"/>
    </xf>
    <xf numFmtId="0" fontId="10" fillId="6" borderId="2" xfId="0" applyFont="1" applyFill="1" applyBorder="1" applyAlignment="1">
      <alignment horizontal="justify" vertical="center" wrapText="1"/>
    </xf>
    <xf numFmtId="0" fontId="10" fillId="6" borderId="2" xfId="0" applyFont="1" applyFill="1" applyBorder="1" applyAlignment="1">
      <alignment horizontal="center" vertical="center"/>
    </xf>
    <xf numFmtId="0" fontId="16" fillId="6" borderId="2" xfId="2" applyFont="1" applyFill="1" applyBorder="1" applyAlignment="1">
      <alignment horizontal="center" vertical="center" wrapText="1"/>
    </xf>
    <xf numFmtId="0" fontId="9" fillId="5" borderId="2" xfId="1" applyFont="1" applyFill="1" applyBorder="1" applyAlignment="1">
      <alignment horizontal="justify" vertical="center" wrapText="1"/>
    </xf>
    <xf numFmtId="0" fontId="13" fillId="18" borderId="8" xfId="1" applyFont="1" applyFill="1" applyBorder="1" applyAlignment="1">
      <alignment horizontal="center" vertical="center" wrapText="1"/>
    </xf>
    <xf numFmtId="0" fontId="21" fillId="18" borderId="2" xfId="1" applyFont="1" applyFill="1" applyBorder="1" applyAlignment="1">
      <alignment horizontal="center" vertical="center" wrapText="1"/>
    </xf>
    <xf numFmtId="0" fontId="21" fillId="4" borderId="2" xfId="1" applyFont="1" applyFill="1" applyBorder="1" applyAlignment="1">
      <alignment horizontal="center" vertical="center" wrapText="1"/>
    </xf>
    <xf numFmtId="0" fontId="21" fillId="4" borderId="13" xfId="1" applyFont="1" applyFill="1" applyBorder="1" applyAlignment="1">
      <alignment horizontal="center" vertical="center" wrapText="1"/>
    </xf>
    <xf numFmtId="0" fontId="21" fillId="16" borderId="2" xfId="1" applyFont="1" applyFill="1" applyBorder="1" applyAlignment="1">
      <alignment horizontal="center" vertical="center" wrapText="1"/>
    </xf>
    <xf numFmtId="0" fontId="21" fillId="14" borderId="2" xfId="1" applyFont="1" applyFill="1" applyBorder="1" applyAlignment="1">
      <alignment horizontal="center" vertical="center" wrapText="1"/>
    </xf>
    <xf numFmtId="0" fontId="22" fillId="4" borderId="2" xfId="1" applyFont="1" applyFill="1" applyBorder="1" applyAlignment="1">
      <alignment horizontal="center" vertical="center" wrapText="1"/>
    </xf>
    <xf numFmtId="49" fontId="10" fillId="6" borderId="35" xfId="0" applyNumberFormat="1" applyFont="1" applyFill="1" applyBorder="1" applyAlignment="1">
      <alignment horizontal="justify" vertical="center" wrapText="1"/>
    </xf>
    <xf numFmtId="49" fontId="10" fillId="6" borderId="36" xfId="0" applyNumberFormat="1" applyFont="1" applyFill="1" applyBorder="1" applyAlignment="1">
      <alignment horizontal="justify" vertical="center" wrapText="1"/>
    </xf>
    <xf numFmtId="9" fontId="11" fillId="6" borderId="11" xfId="0" applyNumberFormat="1" applyFont="1" applyFill="1" applyBorder="1" applyAlignment="1">
      <alignment horizontal="center" vertical="center" wrapText="1"/>
    </xf>
    <xf numFmtId="9" fontId="11" fillId="6" borderId="8" xfId="0" applyNumberFormat="1" applyFont="1" applyFill="1" applyBorder="1" applyAlignment="1">
      <alignment horizontal="center" vertical="center" wrapText="1"/>
    </xf>
    <xf numFmtId="9" fontId="11" fillId="13" borderId="8" xfId="0" applyNumberFormat="1" applyFont="1" applyFill="1" applyBorder="1" applyAlignment="1">
      <alignment horizontal="center" vertical="center" wrapText="1"/>
    </xf>
    <xf numFmtId="0" fontId="10" fillId="6" borderId="37" xfId="0" applyFont="1" applyFill="1" applyBorder="1" applyAlignment="1">
      <alignment horizontal="justify" vertical="center" wrapText="1"/>
    </xf>
    <xf numFmtId="0" fontId="10" fillId="6" borderId="36" xfId="0" applyFont="1" applyFill="1" applyBorder="1" applyAlignment="1">
      <alignment horizontal="justify" vertical="center" wrapText="1"/>
    </xf>
    <xf numFmtId="0" fontId="19" fillId="15" borderId="8"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17" borderId="8" xfId="1" applyFont="1" applyFill="1" applyBorder="1" applyAlignment="1">
      <alignment horizontal="center" vertical="center" wrapText="1"/>
    </xf>
    <xf numFmtId="0" fontId="23" fillId="5" borderId="8" xfId="1" applyFont="1" applyFill="1" applyBorder="1" applyAlignment="1">
      <alignment horizontal="center" vertical="center" wrapText="1"/>
    </xf>
    <xf numFmtId="0" fontId="7"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justify" vertical="center" wrapText="1"/>
    </xf>
    <xf numFmtId="0" fontId="16" fillId="10" borderId="8" xfId="0" applyFont="1" applyFill="1" applyBorder="1" applyAlignment="1">
      <alignment horizontal="justify" vertical="center" wrapText="1"/>
    </xf>
    <xf numFmtId="0" fontId="16" fillId="0" borderId="8" xfId="0" applyFont="1" applyBorder="1" applyAlignment="1">
      <alignment vertical="center" wrapText="1"/>
    </xf>
    <xf numFmtId="0" fontId="16" fillId="0" borderId="8" xfId="0" applyFont="1" applyBorder="1" applyAlignment="1">
      <alignment horizontal="left" vertical="center" wrapText="1"/>
    </xf>
    <xf numFmtId="0" fontId="18" fillId="15" borderId="8"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3" fillId="16" borderId="16" xfId="1" applyFont="1" applyFill="1" applyBorder="1" applyAlignment="1">
      <alignment horizontal="center" vertical="center" wrapText="1"/>
    </xf>
    <xf numFmtId="0" fontId="13" fillId="16" borderId="8" xfId="1" applyFont="1" applyFill="1" applyBorder="1" applyAlignment="1">
      <alignment horizontal="center" vertical="center" wrapText="1"/>
    </xf>
    <xf numFmtId="0" fontId="13" fillId="16" borderId="17" xfId="1" applyFont="1" applyFill="1" applyBorder="1" applyAlignment="1">
      <alignment horizontal="center" vertical="center" wrapText="1"/>
    </xf>
    <xf numFmtId="0" fontId="13" fillId="14" borderId="16" xfId="1" applyFont="1" applyFill="1" applyBorder="1" applyAlignment="1">
      <alignment horizontal="center" vertical="center" wrapText="1"/>
    </xf>
    <xf numFmtId="0" fontId="13" fillId="14" borderId="8" xfId="1" applyFont="1" applyFill="1" applyBorder="1" applyAlignment="1">
      <alignment horizontal="center" vertical="center" wrapText="1"/>
    </xf>
    <xf numFmtId="0" fontId="13" fillId="14" borderId="17" xfId="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14" fillId="4" borderId="8"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40" fillId="6" borderId="8" xfId="2" applyFont="1" applyFill="1" applyBorder="1" applyAlignment="1">
      <alignment horizontal="center" vertical="center" wrapText="1"/>
    </xf>
    <xf numFmtId="0" fontId="16" fillId="6" borderId="8" xfId="2" applyFont="1" applyFill="1" applyBorder="1" applyAlignment="1">
      <alignment horizontal="center" vertical="center" wrapText="1"/>
    </xf>
    <xf numFmtId="0" fontId="10" fillId="5" borderId="8" xfId="1" applyFont="1" applyFill="1" applyBorder="1" applyAlignment="1">
      <alignment horizontal="center" vertical="center" wrapText="1"/>
    </xf>
    <xf numFmtId="0" fontId="29" fillId="6" borderId="8" xfId="2" applyFont="1" applyFill="1" applyBorder="1" applyAlignment="1">
      <alignment horizontal="center" vertical="center" wrapText="1"/>
    </xf>
    <xf numFmtId="0" fontId="40" fillId="6"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0" fillId="6" borderId="35" xfId="0" applyFont="1" applyFill="1" applyBorder="1" applyAlignment="1">
      <alignment horizontal="justify" vertical="center" wrapText="1"/>
    </xf>
    <xf numFmtId="0" fontId="10" fillId="6" borderId="8" xfId="0" applyFont="1" applyFill="1" applyBorder="1" applyAlignment="1">
      <alignment horizontal="justify" vertical="center"/>
    </xf>
    <xf numFmtId="0" fontId="10" fillId="6" borderId="8" xfId="0" applyFont="1" applyFill="1" applyBorder="1" applyAlignment="1">
      <alignment horizontal="center" vertical="center"/>
    </xf>
    <xf numFmtId="0" fontId="13" fillId="16" borderId="9" xfId="1" applyFont="1" applyFill="1" applyBorder="1" applyAlignment="1">
      <alignment horizontal="center" vertical="center" wrapText="1"/>
    </xf>
    <xf numFmtId="0" fontId="13" fillId="14" borderId="9" xfId="1" applyFont="1" applyFill="1" applyBorder="1" applyAlignment="1">
      <alignment horizontal="center" vertical="center" wrapText="1"/>
    </xf>
    <xf numFmtId="0" fontId="8" fillId="0" borderId="35" xfId="4" applyFill="1" applyBorder="1" applyAlignment="1">
      <alignment horizontal="justify" vertical="center" wrapText="1"/>
    </xf>
    <xf numFmtId="0" fontId="8" fillId="0" borderId="36" xfId="4" applyFill="1" applyBorder="1" applyAlignment="1">
      <alignment horizontal="justify" vertical="center" wrapText="1"/>
    </xf>
    <xf numFmtId="0" fontId="16" fillId="0" borderId="9" xfId="2" applyFont="1" applyFill="1" applyBorder="1" applyAlignment="1">
      <alignment horizontal="center" vertical="center" wrapText="1"/>
    </xf>
    <xf numFmtId="0" fontId="16" fillId="0" borderId="34" xfId="2" applyFont="1" applyFill="1" applyBorder="1" applyAlignment="1">
      <alignment horizontal="center" vertical="center" wrapText="1"/>
    </xf>
    <xf numFmtId="0" fontId="15" fillId="0" borderId="8" xfId="0" applyFont="1" applyBorder="1" applyAlignment="1">
      <alignment horizontal="center" vertical="center" wrapText="1"/>
    </xf>
    <xf numFmtId="0" fontId="15" fillId="6" borderId="8" xfId="0"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9" fontId="11" fillId="21" borderId="8" xfId="0" applyNumberFormat="1" applyFont="1" applyFill="1" applyBorder="1" applyAlignment="1">
      <alignment horizontal="center" vertical="center" wrapText="1"/>
    </xf>
    <xf numFmtId="9" fontId="11" fillId="8" borderId="8" xfId="0" applyNumberFormat="1" applyFont="1" applyFill="1" applyBorder="1" applyAlignment="1">
      <alignment horizontal="center" vertical="center" wrapText="1"/>
    </xf>
    <xf numFmtId="0" fontId="10" fillId="0" borderId="35" xfId="0" applyFont="1" applyBorder="1" applyAlignment="1">
      <alignment horizontal="justify" vertical="center" wrapText="1"/>
    </xf>
    <xf numFmtId="0" fontId="10" fillId="0" borderId="36" xfId="0" applyFont="1" applyBorder="1" applyAlignment="1">
      <alignment horizontal="justify" vertical="center" wrapText="1"/>
    </xf>
    <xf numFmtId="0" fontId="10" fillId="0" borderId="35" xfId="0" applyFont="1" applyBorder="1" applyAlignment="1">
      <alignment horizontal="justify" vertical="center"/>
    </xf>
    <xf numFmtId="0" fontId="10" fillId="0" borderId="36" xfId="0" applyFont="1" applyBorder="1" applyAlignment="1">
      <alignment horizontal="justify" vertical="center"/>
    </xf>
    <xf numFmtId="0" fontId="10" fillId="0" borderId="37" xfId="0" applyFont="1" applyBorder="1" applyAlignment="1">
      <alignment horizontal="justify" vertical="center"/>
    </xf>
    <xf numFmtId="0" fontId="8" fillId="0" borderId="37" xfId="4" applyFill="1" applyBorder="1" applyAlignment="1">
      <alignment horizontal="justify" vertical="center" wrapText="1"/>
    </xf>
    <xf numFmtId="0" fontId="16" fillId="0" borderId="8" xfId="2" applyFont="1" applyFill="1" applyBorder="1" applyAlignment="1">
      <alignment horizontal="center" vertical="center" wrapText="1"/>
    </xf>
    <xf numFmtId="0" fontId="10" fillId="0" borderId="37" xfId="0" applyFont="1" applyBorder="1" applyAlignment="1">
      <alignment horizontal="justify" vertical="center" wrapText="1"/>
    </xf>
    <xf numFmtId="0" fontId="8" fillId="0" borderId="37" xfId="4" applyFill="1" applyBorder="1" applyAlignment="1">
      <alignment horizontal="center" vertical="center" wrapText="1"/>
    </xf>
    <xf numFmtId="0" fontId="8" fillId="0" borderId="36" xfId="4" applyFill="1" applyBorder="1" applyAlignment="1">
      <alignment horizontal="center" vertical="center" wrapText="1"/>
    </xf>
    <xf numFmtId="0" fontId="10" fillId="6" borderId="8" xfId="2" applyFont="1" applyFill="1" applyBorder="1" applyAlignment="1">
      <alignment horizontal="center" vertical="center" wrapText="1"/>
    </xf>
    <xf numFmtId="0" fontId="10" fillId="6" borderId="8" xfId="0" applyFont="1" applyFill="1" applyBorder="1" applyAlignment="1">
      <alignment horizontal="center" vertical="center" wrapText="1"/>
    </xf>
    <xf numFmtId="0" fontId="16" fillId="6" borderId="8" xfId="0" applyFont="1" applyFill="1" applyBorder="1" applyAlignment="1">
      <alignment horizontal="justify" vertical="center" wrapText="1"/>
    </xf>
    <xf numFmtId="9" fontId="11" fillId="2" borderId="11" xfId="0" applyNumberFormat="1" applyFont="1" applyFill="1" applyBorder="1" applyAlignment="1">
      <alignment horizontal="center" vertical="center" wrapText="1"/>
    </xf>
    <xf numFmtId="9" fontId="11" fillId="29" borderId="8" xfId="0" applyNumberFormat="1"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34" xfId="0" applyFont="1" applyBorder="1" applyAlignment="1">
      <alignment horizontal="justify" vertical="center" wrapText="1"/>
    </xf>
    <xf numFmtId="0" fontId="12" fillId="4" borderId="9" xfId="1" applyFont="1" applyFill="1" applyBorder="1" applyAlignment="1">
      <alignment horizontal="center" vertical="center" wrapText="1"/>
    </xf>
    <xf numFmtId="0" fontId="13" fillId="16" borderId="18" xfId="1" applyFont="1" applyFill="1" applyBorder="1" applyAlignment="1">
      <alignment horizontal="center" vertical="center" wrapText="1"/>
    </xf>
    <xf numFmtId="0" fontId="13" fillId="16" borderId="19" xfId="1" applyFont="1" applyFill="1" applyBorder="1" applyAlignment="1">
      <alignment horizontal="center" vertical="center" wrapText="1"/>
    </xf>
    <xf numFmtId="0" fontId="13" fillId="16" borderId="20" xfId="1" applyFont="1" applyFill="1" applyBorder="1" applyAlignment="1">
      <alignment horizontal="center" vertical="center" wrapText="1"/>
    </xf>
    <xf numFmtId="0" fontId="13" fillId="14" borderId="18" xfId="1" applyFont="1" applyFill="1" applyBorder="1" applyAlignment="1">
      <alignment horizontal="center" vertical="center" wrapText="1"/>
    </xf>
    <xf numFmtId="0" fontId="13" fillId="14" borderId="19" xfId="1" applyFont="1" applyFill="1" applyBorder="1" applyAlignment="1">
      <alignment horizontal="center" vertical="center" wrapText="1"/>
    </xf>
    <xf numFmtId="0" fontId="13" fillId="14" borderId="20" xfId="1"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4" xfId="0" applyFont="1" applyBorder="1" applyAlignment="1">
      <alignment horizontal="center" vertical="center" wrapText="1"/>
    </xf>
    <xf numFmtId="0" fontId="43" fillId="0" borderId="9" xfId="4" applyFont="1" applyFill="1" applyBorder="1" applyAlignment="1">
      <alignment horizontal="center" vertical="center" wrapText="1"/>
    </xf>
    <xf numFmtId="0" fontId="43" fillId="0" borderId="34" xfId="4" applyFont="1" applyFill="1" applyBorder="1" applyAlignment="1">
      <alignment horizontal="center" vertical="center" wrapText="1"/>
    </xf>
    <xf numFmtId="0" fontId="10" fillId="6" borderId="8" xfId="0" applyFont="1" applyFill="1" applyBorder="1" applyAlignment="1">
      <alignment horizontal="justify" vertical="center" wrapText="1"/>
    </xf>
    <xf numFmtId="0" fontId="10" fillId="6" borderId="35" xfId="0" applyFont="1" applyFill="1" applyBorder="1" applyAlignment="1">
      <alignment vertical="center" wrapText="1"/>
    </xf>
    <xf numFmtId="0" fontId="10" fillId="6" borderId="36" xfId="0" applyFont="1" applyFill="1" applyBorder="1" applyAlignment="1">
      <alignment vertical="center" wrapText="1"/>
    </xf>
    <xf numFmtId="0" fontId="8" fillId="6" borderId="35" xfId="4" applyFill="1" applyBorder="1" applyAlignment="1">
      <alignment wrapText="1"/>
    </xf>
    <xf numFmtId="0" fontId="8" fillId="6" borderId="36" xfId="4" applyFill="1" applyBorder="1" applyAlignment="1">
      <alignment wrapText="1"/>
    </xf>
    <xf numFmtId="0" fontId="16" fillId="6" borderId="35" xfId="0" applyFont="1" applyFill="1" applyBorder="1" applyAlignment="1">
      <alignment vertical="center" wrapText="1"/>
    </xf>
    <xf numFmtId="0" fontId="16" fillId="6" borderId="36" xfId="0" applyFont="1" applyFill="1" applyBorder="1" applyAlignment="1">
      <alignment vertical="center" wrapText="1"/>
    </xf>
    <xf numFmtId="0" fontId="34" fillId="0" borderId="35" xfId="0" applyFont="1" applyBorder="1" applyAlignment="1">
      <alignment horizontal="left" vertical="center" wrapText="1"/>
    </xf>
    <xf numFmtId="0" fontId="34" fillId="0" borderId="36" xfId="0" applyFont="1" applyBorder="1" applyAlignment="1">
      <alignment horizontal="left"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35" fillId="0" borderId="9" xfId="4" applyFont="1" applyFill="1" applyBorder="1" applyAlignment="1">
      <alignment horizontal="justify" vertical="center" wrapText="1"/>
    </xf>
    <xf numFmtId="0" fontId="37" fillId="0" borderId="34" xfId="4" applyFont="1" applyFill="1" applyBorder="1" applyAlignment="1">
      <alignment horizontal="justify" vertical="center" wrapText="1"/>
    </xf>
    <xf numFmtId="0" fontId="16" fillId="0" borderId="9" xfId="0" applyFont="1" applyBorder="1" applyAlignment="1">
      <alignment horizontal="center" vertical="center" wrapText="1"/>
    </xf>
    <xf numFmtId="0" fontId="16" fillId="0" borderId="34" xfId="0" applyFont="1" applyBorder="1" applyAlignment="1">
      <alignment horizontal="center" vertical="center" wrapText="1"/>
    </xf>
    <xf numFmtId="0" fontId="34" fillId="0" borderId="37" xfId="0" applyFont="1" applyBorder="1" applyAlignment="1">
      <alignment horizontal="left" vertical="center" wrapText="1"/>
    </xf>
    <xf numFmtId="0" fontId="34" fillId="0" borderId="37" xfId="0" applyFont="1" applyBorder="1" applyAlignment="1">
      <alignment horizontal="center" vertical="center" wrapText="1"/>
    </xf>
    <xf numFmtId="0" fontId="24" fillId="0" borderId="8" xfId="5" applyFont="1" applyFill="1" applyBorder="1" applyAlignment="1">
      <alignment horizontal="justify" vertical="center" wrapText="1"/>
    </xf>
    <xf numFmtId="0" fontId="24" fillId="0" borderId="8" xfId="4" applyFont="1" applyFill="1" applyBorder="1" applyAlignment="1">
      <alignment horizontal="justify"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6" fillId="0" borderId="8" xfId="2" applyFont="1" applyFill="1" applyBorder="1" applyAlignment="1">
      <alignment horizontal="justify"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8" fillId="0" borderId="35" xfId="4" applyFill="1" applyBorder="1" applyAlignment="1">
      <alignment vertical="center" wrapText="1"/>
    </xf>
    <xf numFmtId="0" fontId="8" fillId="0" borderId="36" xfId="4" applyFill="1" applyBorder="1" applyAlignment="1">
      <alignment vertical="center" wrapText="1"/>
    </xf>
    <xf numFmtId="0" fontId="10" fillId="0" borderId="37" xfId="0" applyFont="1" applyBorder="1" applyAlignment="1">
      <alignment vertical="center" wrapText="1"/>
    </xf>
    <xf numFmtId="0" fontId="10" fillId="0" borderId="36" xfId="0" applyFont="1" applyBorder="1" applyAlignment="1">
      <alignment vertical="center" wrapText="1"/>
    </xf>
    <xf numFmtId="0" fontId="10" fillId="0" borderId="37" xfId="0" applyFont="1" applyBorder="1" applyAlignment="1">
      <alignment horizontal="center" vertical="center" wrapText="1"/>
    </xf>
    <xf numFmtId="0" fontId="16" fillId="6" borderId="10" xfId="0" applyFont="1" applyFill="1" applyBorder="1" applyAlignment="1">
      <alignment horizontal="justify" vertical="center" wrapText="1"/>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8" fillId="6" borderId="8" xfId="4" applyFill="1" applyBorder="1" applyAlignment="1">
      <alignment horizontal="center" vertical="center" wrapText="1"/>
    </xf>
    <xf numFmtId="0" fontId="16" fillId="6" borderId="9" xfId="0" applyFont="1" applyFill="1" applyBorder="1" applyAlignment="1">
      <alignment horizontal="justify" vertical="center" wrapText="1"/>
    </xf>
    <xf numFmtId="0" fontId="16" fillId="6" borderId="34" xfId="0" applyFont="1" applyFill="1" applyBorder="1" applyAlignment="1">
      <alignment horizontal="justify" vertical="center" wrapText="1"/>
    </xf>
    <xf numFmtId="0" fontId="10" fillId="6" borderId="9" xfId="0" applyFont="1" applyFill="1" applyBorder="1" applyAlignment="1">
      <alignment horizontal="left" vertical="center" wrapText="1"/>
    </xf>
    <xf numFmtId="0" fontId="16" fillId="6" borderId="34" xfId="0" applyFont="1" applyFill="1" applyBorder="1" applyAlignment="1">
      <alignment horizontal="left" vertical="center" wrapText="1"/>
    </xf>
    <xf numFmtId="0" fontId="10" fillId="6" borderId="9" xfId="0" applyFont="1" applyFill="1" applyBorder="1" applyAlignment="1">
      <alignment horizontal="justify" vertical="center" wrapText="1"/>
    </xf>
    <xf numFmtId="0" fontId="10" fillId="6" borderId="9" xfId="0" applyFont="1" applyFill="1" applyBorder="1" applyAlignment="1">
      <alignment horizontal="center" vertical="center" wrapText="1"/>
    </xf>
    <xf numFmtId="0" fontId="16" fillId="2" borderId="8" xfId="0" applyFont="1" applyFill="1" applyBorder="1" applyAlignment="1">
      <alignment horizontal="justify" vertical="center" wrapText="1"/>
    </xf>
    <xf numFmtId="9" fontId="11" fillId="26" borderId="8" xfId="0" applyNumberFormat="1" applyFont="1" applyFill="1" applyBorder="1" applyAlignment="1">
      <alignment horizontal="center" vertical="center" wrapText="1"/>
    </xf>
    <xf numFmtId="0" fontId="14" fillId="4" borderId="11"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6" fillId="6" borderId="8" xfId="0" applyFont="1" applyFill="1" applyBorder="1" applyAlignment="1">
      <alignment horizontal="justify" vertical="center"/>
    </xf>
    <xf numFmtId="9" fontId="11" fillId="0" borderId="8" xfId="0" applyNumberFormat="1" applyFont="1" applyBorder="1" applyAlignment="1">
      <alignment horizontal="center" vertical="center" wrapText="1"/>
    </xf>
    <xf numFmtId="9" fontId="11" fillId="0" borderId="53" xfId="0" applyNumberFormat="1" applyFont="1" applyBorder="1" applyAlignment="1">
      <alignment horizontal="center" vertical="center" wrapText="1"/>
    </xf>
    <xf numFmtId="9" fontId="11" fillId="2" borderId="53" xfId="0" applyNumberFormat="1" applyFont="1" applyFill="1" applyBorder="1" applyAlignment="1">
      <alignment horizontal="center" vertical="center" wrapText="1"/>
    </xf>
    <xf numFmtId="9" fontId="11" fillId="21" borderId="53" xfId="0" applyNumberFormat="1" applyFont="1" applyFill="1" applyBorder="1" applyAlignment="1">
      <alignment horizontal="center" vertical="center" wrapText="1"/>
    </xf>
    <xf numFmtId="0" fontId="16" fillId="0" borderId="8" xfId="0" applyFont="1" applyBorder="1" applyAlignment="1">
      <alignment horizontal="center" vertical="center"/>
    </xf>
    <xf numFmtId="0" fontId="8" fillId="0" borderId="9" xfId="5" applyFill="1" applyBorder="1" applyAlignment="1">
      <alignment horizontal="justify" vertical="center" wrapText="1"/>
    </xf>
    <xf numFmtId="0" fontId="8" fillId="0" borderId="34" xfId="5" applyFill="1" applyBorder="1" applyAlignment="1">
      <alignment horizontal="justify" vertical="center" wrapText="1"/>
    </xf>
    <xf numFmtId="0" fontId="2" fillId="26" borderId="9" xfId="4" applyFont="1" applyFill="1" applyBorder="1" applyAlignment="1">
      <alignment horizontal="center" vertical="center" wrapText="1"/>
    </xf>
    <xf numFmtId="0" fontId="8" fillId="26" borderId="34" xfId="4" applyFill="1" applyBorder="1" applyAlignment="1">
      <alignment horizontal="center" vertical="center" wrapText="1"/>
    </xf>
    <xf numFmtId="0" fontId="10" fillId="6" borderId="34" xfId="0" applyFont="1" applyFill="1" applyBorder="1" applyAlignment="1">
      <alignment horizontal="justify" vertical="center" wrapText="1"/>
    </xf>
    <xf numFmtId="0" fontId="10" fillId="6" borderId="34" xfId="0" applyFont="1" applyFill="1" applyBorder="1" applyAlignment="1">
      <alignment horizontal="center" vertical="center" wrapText="1"/>
    </xf>
    <xf numFmtId="0" fontId="10" fillId="6" borderId="9" xfId="2" applyFont="1" applyFill="1" applyBorder="1" applyAlignment="1">
      <alignment horizontal="center" vertical="center" wrapText="1"/>
    </xf>
    <xf numFmtId="0" fontId="10" fillId="6" borderId="34" xfId="2" applyFont="1" applyFill="1" applyBorder="1" applyAlignment="1">
      <alignment horizontal="center" vertical="center" wrapText="1"/>
    </xf>
    <xf numFmtId="0" fontId="10" fillId="0" borderId="54" xfId="0" applyFont="1" applyBorder="1" applyAlignment="1">
      <alignment horizontal="justify" vertical="center" wrapText="1"/>
    </xf>
    <xf numFmtId="0" fontId="10" fillId="0" borderId="9" xfId="2" applyFont="1" applyFill="1" applyBorder="1" applyAlignment="1">
      <alignment horizontal="center" vertical="center" wrapText="1"/>
    </xf>
    <xf numFmtId="0" fontId="10" fillId="0" borderId="54" xfId="2" applyFont="1" applyFill="1" applyBorder="1" applyAlignment="1">
      <alignment horizontal="center" vertical="center" wrapText="1"/>
    </xf>
    <xf numFmtId="0" fontId="10" fillId="0" borderId="50" xfId="0" applyFont="1" applyBorder="1" applyAlignment="1">
      <alignment horizontal="justify" vertical="center" wrapText="1"/>
    </xf>
    <xf numFmtId="0" fontId="5" fillId="0" borderId="9" xfId="4" applyFont="1" applyFill="1" applyBorder="1" applyAlignment="1">
      <alignment horizontal="justify" vertical="center" wrapText="1"/>
    </xf>
    <xf numFmtId="0" fontId="8" fillId="0" borderId="34" xfId="4" applyFill="1" applyBorder="1" applyAlignment="1">
      <alignment horizontal="justify" vertical="center" wrapText="1"/>
    </xf>
    <xf numFmtId="0" fontId="10" fillId="0" borderId="34" xfId="2" applyFont="1" applyFill="1" applyBorder="1" applyAlignment="1">
      <alignment horizontal="center" vertical="center" wrapText="1"/>
    </xf>
    <xf numFmtId="0" fontId="47" fillId="0" borderId="9" xfId="5" applyFont="1" applyFill="1" applyBorder="1" applyAlignment="1">
      <alignment horizontal="justify" vertical="center" wrapText="1"/>
    </xf>
    <xf numFmtId="0" fontId="47" fillId="0" borderId="34" xfId="5" applyFont="1" applyFill="1" applyBorder="1" applyAlignment="1">
      <alignment horizontal="justify" vertical="center" wrapText="1"/>
    </xf>
    <xf numFmtId="0" fontId="8" fillId="0" borderId="9" xfId="4" applyFill="1" applyBorder="1" applyAlignment="1">
      <alignment horizontal="justify" vertical="center" wrapText="1"/>
    </xf>
    <xf numFmtId="0" fontId="8" fillId="6" borderId="9" xfId="5" applyFill="1" applyBorder="1" applyAlignment="1">
      <alignment horizontal="left" vertical="center" wrapText="1"/>
    </xf>
    <xf numFmtId="0" fontId="8" fillId="6" borderId="52" xfId="5" applyFill="1" applyBorder="1" applyAlignment="1">
      <alignment horizontal="left" vertical="center" wrapText="1"/>
    </xf>
    <xf numFmtId="0" fontId="8" fillId="0" borderId="9" xfId="5" applyFill="1" applyBorder="1" applyAlignment="1">
      <alignment horizontal="left" vertical="center" wrapText="1"/>
    </xf>
    <xf numFmtId="0" fontId="8" fillId="0" borderId="54" xfId="5" applyFill="1" applyBorder="1" applyAlignment="1">
      <alignment horizontal="left" vertical="center" wrapText="1"/>
    </xf>
    <xf numFmtId="0" fontId="39" fillId="0" borderId="2" xfId="0" applyFont="1" applyBorder="1" applyAlignment="1">
      <alignment horizontal="left" vertical="center" wrapText="1"/>
    </xf>
    <xf numFmtId="0" fontId="10" fillId="0" borderId="46"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38" xfId="0" applyFont="1" applyBorder="1" applyAlignment="1">
      <alignment horizontal="justify" vertical="center" wrapText="1"/>
    </xf>
    <xf numFmtId="0" fontId="10" fillId="0" borderId="2" xfId="2" applyFont="1" applyFill="1" applyBorder="1" applyAlignment="1">
      <alignment horizontal="center" vertical="center" wrapText="1"/>
    </xf>
    <xf numFmtId="0" fontId="10" fillId="0" borderId="2" xfId="0" applyFont="1" applyBorder="1" applyAlignment="1">
      <alignment vertical="center" wrapText="1"/>
    </xf>
    <xf numFmtId="0" fontId="24" fillId="0" borderId="2" xfId="5" applyFont="1" applyFill="1" applyBorder="1" applyAlignment="1">
      <alignment horizontal="justify" vertical="center" wrapText="1"/>
    </xf>
    <xf numFmtId="0" fontId="13" fillId="18" borderId="2" xfId="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7" fillId="0" borderId="2" xfId="5" applyFont="1" applyFill="1" applyBorder="1" applyAlignment="1">
      <alignment horizontal="justify" vertical="center" wrapText="1"/>
    </xf>
    <xf numFmtId="0" fontId="10" fillId="0" borderId="2" xfId="2" applyFont="1" applyFill="1" applyBorder="1" applyAlignment="1">
      <alignment horizontal="justify" vertical="center" wrapText="1"/>
    </xf>
    <xf numFmtId="9" fontId="11" fillId="8" borderId="2" xfId="0" applyNumberFormat="1" applyFont="1" applyFill="1" applyBorder="1" applyAlignment="1">
      <alignment horizontal="center" vertical="center" wrapText="1"/>
    </xf>
    <xf numFmtId="0" fontId="18" fillId="15" borderId="2"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8" fillId="0" borderId="2" xfId="5" applyFill="1" applyBorder="1" applyAlignment="1">
      <alignment horizontal="justify" vertical="center" wrapText="1"/>
    </xf>
    <xf numFmtId="0" fontId="10" fillId="0" borderId="29" xfId="0" applyFont="1" applyBorder="1" applyAlignment="1">
      <alignment horizontal="center" vertical="center" wrapText="1"/>
    </xf>
    <xf numFmtId="0" fontId="17" fillId="0" borderId="2" xfId="4" applyFont="1" applyFill="1" applyBorder="1" applyAlignment="1">
      <alignment horizontal="justify" vertical="center" wrapText="1"/>
    </xf>
    <xf numFmtId="0" fontId="24" fillId="0" borderId="2" xfId="4" applyFont="1" applyFill="1" applyBorder="1" applyAlignment="1">
      <alignment horizontal="justify" vertical="center" wrapText="1"/>
    </xf>
    <xf numFmtId="9" fontId="11" fillId="13" borderId="2" xfId="0" applyNumberFormat="1" applyFont="1" applyFill="1" applyBorder="1" applyAlignment="1">
      <alignment horizontal="center" vertical="center" wrapText="1"/>
    </xf>
    <xf numFmtId="9" fontId="11" fillId="13" borderId="29" xfId="0" applyNumberFormat="1" applyFont="1" applyFill="1" applyBorder="1" applyAlignment="1">
      <alignment horizontal="center" vertical="center" wrapText="1"/>
    </xf>
    <xf numFmtId="9" fontId="11" fillId="21" borderId="25" xfId="0" applyNumberFormat="1" applyFont="1" applyFill="1" applyBorder="1" applyAlignment="1">
      <alignment horizontal="center" vertical="center" wrapText="1"/>
    </xf>
    <xf numFmtId="0" fontId="10" fillId="0" borderId="29" xfId="0" applyFont="1" applyBorder="1" applyAlignment="1">
      <alignment horizontal="justify" vertical="center" wrapText="1"/>
    </xf>
    <xf numFmtId="0" fontId="17" fillId="0" borderId="38" xfId="5" applyFont="1" applyFill="1" applyBorder="1" applyAlignment="1">
      <alignment horizontal="justify" vertical="center" wrapText="1"/>
    </xf>
    <xf numFmtId="0" fontId="24" fillId="0" borderId="39" xfId="5" applyFont="1" applyFill="1" applyBorder="1" applyAlignment="1">
      <alignment horizontal="justify" vertical="center" wrapText="1"/>
    </xf>
    <xf numFmtId="9" fontId="41" fillId="2" borderId="2" xfId="0" applyNumberFormat="1" applyFont="1" applyFill="1" applyBorder="1" applyAlignment="1">
      <alignment horizontal="center" vertical="center" wrapText="1"/>
    </xf>
    <xf numFmtId="9" fontId="11" fillId="8" borderId="29" xfId="0" applyNumberFormat="1" applyFont="1" applyFill="1" applyBorder="1" applyAlignment="1">
      <alignment horizontal="center" vertical="center" wrapText="1"/>
    </xf>
    <xf numFmtId="9" fontId="11" fillId="8" borderId="7" xfId="0" applyNumberFormat="1" applyFont="1" applyFill="1" applyBorder="1" applyAlignment="1">
      <alignment horizontal="center" vertical="center" wrapText="1"/>
    </xf>
    <xf numFmtId="9" fontId="41" fillId="8" borderId="2" xfId="0" applyNumberFormat="1" applyFont="1" applyFill="1" applyBorder="1" applyAlignment="1">
      <alignment horizontal="center" vertical="center" wrapText="1"/>
    </xf>
    <xf numFmtId="9" fontId="11" fillId="8" borderId="25" xfId="0" applyNumberFormat="1" applyFont="1" applyFill="1" applyBorder="1" applyAlignment="1">
      <alignment horizontal="center" vertical="center" wrapText="1"/>
    </xf>
    <xf numFmtId="9" fontId="41" fillId="33" borderId="2" xfId="0" applyNumberFormat="1" applyFont="1" applyFill="1" applyBorder="1" applyAlignment="1">
      <alignment horizontal="center" vertical="center" wrapText="1"/>
    </xf>
    <xf numFmtId="9" fontId="11" fillId="13" borderId="7" xfId="0" applyNumberFormat="1" applyFont="1" applyFill="1" applyBorder="1" applyAlignment="1">
      <alignment horizontal="center" vertical="center" wrapText="1"/>
    </xf>
    <xf numFmtId="9" fontId="11" fillId="21" borderId="29" xfId="0" applyNumberFormat="1" applyFont="1" applyFill="1" applyBorder="1" applyAlignment="1">
      <alignment horizontal="center" vertical="center" wrapText="1"/>
    </xf>
    <xf numFmtId="9" fontId="11" fillId="2" borderId="29" xfId="0" applyNumberFormat="1" applyFont="1" applyFill="1" applyBorder="1" applyAlignment="1">
      <alignment horizontal="center" vertical="center" wrapText="1"/>
    </xf>
    <xf numFmtId="9" fontId="11" fillId="2" borderId="25" xfId="0" applyNumberFormat="1" applyFont="1" applyFill="1" applyBorder="1" applyAlignment="1">
      <alignment horizontal="center" vertical="center" wrapText="1"/>
    </xf>
    <xf numFmtId="9" fontId="11" fillId="2" borderId="7" xfId="0" applyNumberFormat="1" applyFont="1" applyFill="1" applyBorder="1" applyAlignment="1">
      <alignment horizontal="center" vertical="center" wrapText="1"/>
    </xf>
    <xf numFmtId="9" fontId="41" fillId="2" borderId="13" xfId="0" applyNumberFormat="1" applyFont="1" applyFill="1" applyBorder="1" applyAlignment="1">
      <alignment horizontal="center" vertical="center" wrapText="1"/>
    </xf>
    <xf numFmtId="9" fontId="11" fillId="2" borderId="45" xfId="0" applyNumberFormat="1" applyFont="1" applyFill="1" applyBorder="1" applyAlignment="1">
      <alignment horizontal="center" vertical="center" wrapText="1"/>
    </xf>
    <xf numFmtId="9" fontId="11" fillId="2" borderId="44" xfId="0" applyNumberFormat="1" applyFont="1" applyFill="1" applyBorder="1" applyAlignment="1">
      <alignment horizontal="center" vertical="center" wrapText="1"/>
    </xf>
    <xf numFmtId="9" fontId="11" fillId="2" borderId="43" xfId="0" applyNumberFormat="1"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5" xfId="0" applyFont="1" applyBorder="1" applyAlignment="1">
      <alignment horizontal="justify" vertical="center" wrapText="1"/>
    </xf>
    <xf numFmtId="0" fontId="16" fillId="0" borderId="7" xfId="0" applyFont="1" applyBorder="1" applyAlignment="1">
      <alignment horizontal="center" vertical="center" wrapText="1"/>
    </xf>
    <xf numFmtId="0" fontId="16" fillId="6" borderId="25" xfId="0" applyFont="1" applyFill="1" applyBorder="1" applyAlignment="1">
      <alignment horizontal="justify" vertical="center" wrapText="1"/>
    </xf>
    <xf numFmtId="0" fontId="16" fillId="6" borderId="29" xfId="0" applyFont="1" applyFill="1" applyBorder="1" applyAlignment="1">
      <alignment horizontal="justify" vertical="center" wrapText="1"/>
    </xf>
    <xf numFmtId="0" fontId="16" fillId="0" borderId="29" xfId="0" applyFont="1" applyBorder="1" applyAlignment="1">
      <alignment horizontal="justify" vertical="center" wrapText="1"/>
    </xf>
    <xf numFmtId="0" fontId="16" fillId="0" borderId="7" xfId="0" applyFont="1" applyBorder="1" applyAlignment="1">
      <alignment horizontal="justify" vertical="center" wrapText="1"/>
    </xf>
    <xf numFmtId="0" fontId="16" fillId="2" borderId="2" xfId="0" applyFont="1" applyFill="1" applyBorder="1" applyAlignment="1">
      <alignment horizontal="justify" vertical="center" wrapText="1"/>
    </xf>
    <xf numFmtId="0" fontId="15" fillId="0" borderId="2" xfId="0" applyFont="1" applyBorder="1" applyAlignment="1">
      <alignment horizontal="center" vertical="center" wrapText="1"/>
    </xf>
    <xf numFmtId="0" fontId="15" fillId="6" borderId="2" xfId="0" applyFont="1" applyFill="1" applyBorder="1" applyAlignment="1">
      <alignment horizontal="justify" vertical="center" wrapText="1"/>
    </xf>
    <xf numFmtId="0" fontId="15" fillId="0" borderId="7" xfId="0" applyFont="1" applyBorder="1" applyAlignment="1">
      <alignment horizontal="center" vertical="center" wrapText="1"/>
    </xf>
    <xf numFmtId="0" fontId="15" fillId="6" borderId="7" xfId="0" applyFont="1" applyFill="1" applyBorder="1" applyAlignment="1">
      <alignment horizontal="justify" vertical="center" wrapText="1"/>
    </xf>
    <xf numFmtId="0" fontId="15" fillId="6" borderId="25" xfId="0" applyFont="1" applyFill="1" applyBorder="1" applyAlignment="1">
      <alignment horizontal="justify" vertical="center" wrapText="1"/>
    </xf>
    <xf numFmtId="0" fontId="15" fillId="6" borderId="29" xfId="0" applyFont="1" applyFill="1" applyBorder="1" applyAlignment="1">
      <alignment horizontal="justify" vertical="center" wrapText="1"/>
    </xf>
    <xf numFmtId="0" fontId="15" fillId="0" borderId="25" xfId="0" applyFont="1" applyBorder="1" applyAlignment="1">
      <alignment horizontal="center" vertical="center" wrapText="1"/>
    </xf>
    <xf numFmtId="0" fontId="15" fillId="0" borderId="29" xfId="0" applyFont="1" applyBorder="1" applyAlignment="1">
      <alignment horizontal="center" vertical="center" wrapText="1"/>
    </xf>
    <xf numFmtId="0" fontId="12" fillId="4" borderId="6" xfId="1" applyFont="1" applyFill="1" applyBorder="1" applyAlignment="1">
      <alignment horizontal="center" vertical="center" wrapText="1"/>
    </xf>
    <xf numFmtId="0" fontId="13" fillId="16" borderId="24" xfId="1" applyFont="1" applyFill="1" applyBorder="1" applyAlignment="1">
      <alignment horizontal="center" vertical="center" wrapText="1"/>
    </xf>
    <xf numFmtId="0" fontId="13" fillId="16" borderId="25" xfId="1" applyFont="1" applyFill="1" applyBorder="1" applyAlignment="1">
      <alignment horizontal="center" vertical="center" wrapText="1"/>
    </xf>
    <xf numFmtId="0" fontId="13" fillId="16" borderId="26" xfId="1" applyFont="1" applyFill="1" applyBorder="1" applyAlignment="1">
      <alignment horizontal="center" vertical="center" wrapText="1"/>
    </xf>
    <xf numFmtId="0" fontId="13" fillId="14" borderId="24" xfId="1" applyFont="1" applyFill="1" applyBorder="1" applyAlignment="1">
      <alignment horizontal="center" vertical="center" wrapText="1"/>
    </xf>
    <xf numFmtId="0" fontId="13" fillId="14" borderId="25" xfId="1" applyFont="1" applyFill="1" applyBorder="1" applyAlignment="1">
      <alignment horizontal="center" vertical="center" wrapText="1"/>
    </xf>
    <xf numFmtId="0" fontId="13" fillId="14" borderId="26"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0" fillId="0" borderId="25" xfId="2" applyFont="1" applyFill="1" applyBorder="1" applyAlignment="1">
      <alignment horizontal="center" vertical="center" wrapText="1"/>
    </xf>
    <xf numFmtId="0" fontId="10" fillId="0" borderId="25" xfId="0" applyFont="1" applyBorder="1" applyAlignment="1">
      <alignment horizontal="justify" vertical="center" wrapText="1"/>
    </xf>
    <xf numFmtId="0" fontId="10" fillId="0" borderId="25" xfId="0" applyFont="1" applyBorder="1" applyAlignment="1">
      <alignment horizontal="center" vertical="center" wrapText="1"/>
    </xf>
    <xf numFmtId="0" fontId="24" fillId="0" borderId="25" xfId="5" applyFont="1" applyFill="1" applyBorder="1" applyAlignment="1">
      <alignment horizontal="justify" vertical="center" wrapText="1"/>
    </xf>
    <xf numFmtId="0" fontId="10" fillId="6" borderId="7" xfId="0" applyFont="1" applyFill="1" applyBorder="1" applyAlignment="1">
      <alignment horizontal="justify" vertical="center" wrapText="1"/>
    </xf>
    <xf numFmtId="0" fontId="52" fillId="6" borderId="7" xfId="5" applyFont="1" applyFill="1" applyBorder="1" applyAlignment="1">
      <alignment horizontal="center" vertical="center" wrapText="1"/>
    </xf>
    <xf numFmtId="0" fontId="24" fillId="6" borderId="2" xfId="5" applyFont="1" applyFill="1" applyBorder="1" applyAlignment="1">
      <alignment horizontal="center" vertical="center" wrapText="1"/>
    </xf>
    <xf numFmtId="0" fontId="10" fillId="6" borderId="25" xfId="0" applyFont="1" applyFill="1" applyBorder="1" applyAlignment="1">
      <alignment horizontal="justify" vertical="center" wrapText="1"/>
    </xf>
    <xf numFmtId="0" fontId="10" fillId="6" borderId="2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7" fillId="6" borderId="25" xfId="5" applyFont="1" applyFill="1" applyBorder="1" applyAlignment="1">
      <alignment horizontal="justify" vertical="center" wrapText="1"/>
    </xf>
    <xf numFmtId="0" fontId="24" fillId="6" borderId="2" xfId="5" applyFont="1" applyFill="1" applyBorder="1" applyAlignment="1">
      <alignment horizontal="justify" vertical="center" wrapText="1"/>
    </xf>
    <xf numFmtId="0" fontId="10" fillId="6" borderId="2" xfId="2" applyFont="1" applyFill="1" applyBorder="1" applyAlignment="1">
      <alignment horizontal="center" vertical="center" wrapText="1"/>
    </xf>
    <xf numFmtId="0" fontId="14" fillId="4" borderId="24" xfId="1" applyFont="1" applyFill="1" applyBorder="1" applyAlignment="1">
      <alignment horizontal="center" vertical="center" wrapText="1"/>
    </xf>
    <xf numFmtId="0" fontId="14" fillId="4" borderId="25" xfId="1" applyFont="1" applyFill="1" applyBorder="1" applyAlignment="1">
      <alignment horizontal="center" vertical="center" wrapText="1"/>
    </xf>
    <xf numFmtId="0" fontId="14" fillId="4" borderId="26" xfId="1" applyFont="1" applyFill="1" applyBorder="1" applyAlignment="1">
      <alignment horizontal="center"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6" xfId="0" applyFont="1" applyBorder="1" applyAlignment="1">
      <alignment horizontal="justify" vertical="center"/>
    </xf>
    <xf numFmtId="0" fontId="10" fillId="0" borderId="7" xfId="0" applyFont="1" applyBorder="1" applyAlignment="1">
      <alignment horizontal="justify" vertical="center"/>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10" borderId="2" xfId="0" applyFont="1" applyFill="1" applyBorder="1" applyAlignment="1">
      <alignment horizontal="justify" vertical="center" wrapText="1"/>
    </xf>
    <xf numFmtId="0" fontId="16"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5" fillId="0" borderId="2" xfId="0" applyFont="1" applyBorder="1" applyAlignment="1">
      <alignment horizontal="justify" vertical="center" wrapText="1"/>
    </xf>
    <xf numFmtId="9" fontId="11" fillId="26" borderId="2" xfId="0" applyNumberFormat="1" applyFont="1" applyFill="1" applyBorder="1" applyAlignment="1">
      <alignment horizontal="center" vertical="center" wrapText="1"/>
    </xf>
    <xf numFmtId="0" fontId="16" fillId="6" borderId="6" xfId="2" applyFont="1" applyFill="1" applyBorder="1" applyAlignment="1">
      <alignment horizontal="center" vertical="center" wrapText="1"/>
    </xf>
    <xf numFmtId="0" fontId="16" fillId="6" borderId="7" xfId="2" applyFont="1" applyFill="1" applyBorder="1" applyAlignment="1">
      <alignment horizontal="center" vertical="center" wrapText="1"/>
    </xf>
    <xf numFmtId="0" fontId="16" fillId="0" borderId="6" xfId="0" applyFont="1" applyBorder="1" applyAlignment="1">
      <alignment horizontal="justify" vertical="center" wrapText="1"/>
    </xf>
    <xf numFmtId="0" fontId="10" fillId="6" borderId="6" xfId="0" applyFont="1" applyFill="1" applyBorder="1" applyAlignment="1">
      <alignment horizontal="justify" vertical="center" wrapText="1"/>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55" fillId="0" borderId="6" xfId="5" applyFont="1" applyBorder="1" applyAlignment="1">
      <alignment horizontal="center" vertical="center" wrapText="1"/>
    </xf>
    <xf numFmtId="0" fontId="55" fillId="0" borderId="7" xfId="5" applyFont="1" applyBorder="1" applyAlignment="1">
      <alignment horizontal="center" vertical="center" wrapText="1"/>
    </xf>
    <xf numFmtId="0" fontId="29" fillId="0" borderId="6" xfId="0" applyFont="1" applyBorder="1" applyAlignment="1">
      <alignment horizontal="justify" vertical="center" wrapText="1"/>
    </xf>
    <xf numFmtId="0" fontId="13" fillId="16" borderId="2" xfId="1" applyFont="1" applyFill="1" applyBorder="1" applyAlignment="1">
      <alignment horizontal="center" vertical="center" wrapText="1"/>
    </xf>
    <xf numFmtId="0" fontId="13" fillId="16" borderId="12" xfId="1" applyFont="1" applyFill="1" applyBorder="1" applyAlignment="1">
      <alignment horizontal="center" vertical="center" wrapText="1"/>
    </xf>
    <xf numFmtId="0" fontId="13" fillId="14" borderId="13" xfId="1" applyFont="1" applyFill="1" applyBorder="1" applyAlignment="1">
      <alignment horizontal="center" vertical="center" wrapText="1"/>
    </xf>
    <xf numFmtId="0" fontId="13" fillId="14" borderId="2" xfId="1" applyFont="1" applyFill="1" applyBorder="1" applyAlignment="1">
      <alignment horizontal="center" vertical="center" wrapText="1"/>
    </xf>
    <xf numFmtId="0" fontId="16" fillId="0" borderId="2" xfId="0" applyFont="1" applyBorder="1" applyAlignment="1">
      <alignment horizontal="left" vertical="center" wrapText="1"/>
    </xf>
    <xf numFmtId="9" fontId="11" fillId="30" borderId="2" xfId="0" applyNumberFormat="1" applyFont="1" applyFill="1" applyBorder="1" applyAlignment="1">
      <alignment horizontal="center" vertical="center" wrapText="1"/>
    </xf>
    <xf numFmtId="0" fontId="16" fillId="0" borderId="2" xfId="0" applyFont="1" applyBorder="1" applyAlignment="1">
      <alignment vertical="center" wrapText="1"/>
    </xf>
    <xf numFmtId="0" fontId="16" fillId="10" borderId="2" xfId="0" applyFont="1" applyFill="1" applyBorder="1" applyAlignment="1">
      <alignment horizontal="left" vertical="center" wrapText="1"/>
    </xf>
    <xf numFmtId="0" fontId="16" fillId="10" borderId="2" xfId="0" applyFont="1" applyFill="1" applyBorder="1" applyAlignment="1">
      <alignment vertical="center" wrapText="1"/>
    </xf>
    <xf numFmtId="0" fontId="16" fillId="2" borderId="2" xfId="0" applyFont="1" applyFill="1" applyBorder="1" applyAlignment="1">
      <alignment vertical="center" wrapText="1"/>
    </xf>
    <xf numFmtId="0" fontId="10" fillId="0" borderId="2" xfId="0" applyFont="1" applyBorder="1" applyAlignment="1">
      <alignment horizontal="left" vertical="center"/>
    </xf>
    <xf numFmtId="0" fontId="10" fillId="0" borderId="2" xfId="0" applyFont="1" applyBorder="1" applyAlignment="1">
      <alignment vertical="center"/>
    </xf>
    <xf numFmtId="0" fontId="10" fillId="0" borderId="2" xfId="0" applyFont="1" applyBorder="1" applyAlignment="1">
      <alignment horizontal="left" vertical="center" wrapText="1"/>
    </xf>
    <xf numFmtId="9" fontId="11" fillId="34" borderId="2" xfId="0" applyNumberFormat="1" applyFont="1" applyFill="1" applyBorder="1" applyAlignment="1">
      <alignment horizontal="center" vertical="center" wrapText="1"/>
    </xf>
    <xf numFmtId="0" fontId="16" fillId="6" borderId="2" xfId="0" applyFont="1" applyFill="1" applyBorder="1" applyAlignment="1">
      <alignment vertical="center" wrapText="1"/>
    </xf>
    <xf numFmtId="0" fontId="10" fillId="6" borderId="2" xfId="0" applyFont="1" applyFill="1" applyBorder="1" applyAlignment="1">
      <alignment vertical="center" wrapText="1"/>
    </xf>
    <xf numFmtId="0" fontId="24" fillId="6" borderId="6" xfId="4" applyFont="1" applyFill="1" applyBorder="1" applyAlignment="1">
      <alignment horizontal="justify" vertical="center" wrapText="1"/>
    </xf>
    <xf numFmtId="0" fontId="24" fillId="6" borderId="7" xfId="4" applyFont="1" applyFill="1" applyBorder="1" applyAlignment="1">
      <alignment horizontal="justify" vertical="center" wrapText="1"/>
    </xf>
    <xf numFmtId="0" fontId="10" fillId="6" borderId="6" xfId="2" applyFont="1" applyFill="1" applyBorder="1" applyAlignment="1">
      <alignment horizontal="center" vertical="center" wrapText="1"/>
    </xf>
    <xf numFmtId="0" fontId="10" fillId="6" borderId="7" xfId="2" applyFont="1" applyFill="1" applyBorder="1" applyAlignment="1">
      <alignment horizontal="center" vertical="center" wrapText="1"/>
    </xf>
    <xf numFmtId="0" fontId="8" fillId="6" borderId="0" xfId="4" applyFill="1" applyAlignment="1">
      <alignment horizontal="justify" vertical="center" wrapText="1"/>
    </xf>
    <xf numFmtId="0" fontId="8" fillId="6" borderId="0" xfId="4" applyFill="1" applyAlignment="1">
      <alignment horizontal="justify" vertical="center"/>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6" fillId="6" borderId="6" xfId="0" applyFont="1" applyFill="1" applyBorder="1" applyAlignment="1">
      <alignment horizontal="justify" vertical="center" wrapText="1"/>
    </xf>
    <xf numFmtId="0" fontId="16" fillId="6" borderId="7" xfId="0" applyFont="1" applyFill="1" applyBorder="1" applyAlignment="1">
      <alignment horizontal="justify" vertical="center" wrapText="1"/>
    </xf>
    <xf numFmtId="0" fontId="8" fillId="6" borderId="6" xfId="4" applyFill="1" applyBorder="1" applyAlignment="1">
      <alignment horizontal="justify" vertical="center" wrapText="1"/>
    </xf>
    <xf numFmtId="0" fontId="8" fillId="6" borderId="7" xfId="4" applyFill="1" applyBorder="1" applyAlignment="1">
      <alignment horizontal="justify" vertical="center" wrapText="1"/>
    </xf>
    <xf numFmtId="0" fontId="24" fillId="0" borderId="6" xfId="4" applyFont="1" applyFill="1" applyBorder="1" applyAlignment="1">
      <alignment horizontal="justify" vertical="center" wrapText="1"/>
    </xf>
    <xf numFmtId="0" fontId="24" fillId="0" borderId="7" xfId="4" applyFont="1" applyFill="1" applyBorder="1" applyAlignment="1">
      <alignment horizontal="justify" vertical="center" wrapText="1"/>
    </xf>
    <xf numFmtId="0" fontId="10" fillId="0" borderId="6"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30" fillId="0" borderId="7" xfId="0" applyFont="1" applyBorder="1" applyAlignment="1">
      <alignment horizontal="justify" vertical="center" wrapText="1"/>
    </xf>
    <xf numFmtId="0" fontId="24" fillId="0" borderId="6" xfId="5" applyFont="1" applyFill="1" applyBorder="1" applyAlignment="1">
      <alignment horizontal="justify" vertical="center" wrapText="1"/>
    </xf>
    <xf numFmtId="0" fontId="24" fillId="0" borderId="7" xfId="5" applyFont="1" applyFill="1" applyBorder="1" applyAlignment="1">
      <alignment horizontal="justify" vertical="center" wrapText="1"/>
    </xf>
    <xf numFmtId="0" fontId="8" fillId="0" borderId="6" xfId="4" applyFill="1" applyBorder="1" applyAlignment="1">
      <alignment horizontal="justify" vertical="center" wrapText="1"/>
    </xf>
    <xf numFmtId="0" fontId="8" fillId="0" borderId="7" xfId="4" applyFill="1" applyBorder="1" applyAlignment="1">
      <alignment horizontal="justify"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0" borderId="51" xfId="0" applyFont="1" applyBorder="1" applyAlignment="1">
      <alignment horizontal="justify" vertical="center" wrapText="1"/>
    </xf>
    <xf numFmtId="0" fontId="16" fillId="0" borderId="51" xfId="2" applyFont="1" applyFill="1" applyBorder="1" applyAlignment="1">
      <alignment horizontal="center" vertical="center" wrapText="1"/>
    </xf>
    <xf numFmtId="0" fontId="8" fillId="0" borderId="51" xfId="4" applyFill="1" applyBorder="1" applyAlignment="1">
      <alignment horizontal="justify" vertical="center" wrapText="1"/>
    </xf>
    <xf numFmtId="0" fontId="10" fillId="0" borderId="33" xfId="0" applyFont="1" applyBorder="1" applyAlignment="1">
      <alignment horizontal="left" vertical="center" wrapText="1"/>
    </xf>
    <xf numFmtId="0" fontId="10" fillId="0" borderId="51" xfId="0" applyFont="1" applyBorder="1" applyAlignment="1">
      <alignment horizontal="left" vertical="center" wrapText="1"/>
    </xf>
    <xf numFmtId="0" fontId="16" fillId="0" borderId="33" xfId="2" applyFont="1" applyFill="1" applyBorder="1" applyAlignment="1">
      <alignment horizontal="center" vertical="center" wrapText="1"/>
    </xf>
    <xf numFmtId="0" fontId="8" fillId="0" borderId="33" xfId="4" applyFill="1" applyBorder="1" applyAlignment="1">
      <alignment horizontal="justify" vertical="center" wrapText="1"/>
    </xf>
    <xf numFmtId="0" fontId="10" fillId="0" borderId="33" xfId="0" applyFont="1" applyBorder="1" applyAlignment="1">
      <alignment horizontal="justify" vertical="center" wrapText="1"/>
    </xf>
    <xf numFmtId="0" fontId="16" fillId="0" borderId="33" xfId="0" applyFont="1" applyBorder="1" applyAlignment="1">
      <alignment horizontal="center" vertical="center" wrapText="1"/>
    </xf>
    <xf numFmtId="0" fontId="24" fillId="0" borderId="33" xfId="4" applyFont="1" applyFill="1" applyBorder="1" applyAlignment="1">
      <alignment horizontal="justify" vertical="center" wrapText="1"/>
    </xf>
    <xf numFmtId="0" fontId="55" fillId="0" borderId="6" xfId="4" applyFont="1" applyFill="1" applyBorder="1" applyAlignment="1">
      <alignment horizontal="center" vertical="center" wrapText="1"/>
    </xf>
    <xf numFmtId="0" fontId="55" fillId="0" borderId="7" xfId="4" applyFont="1" applyFill="1" applyBorder="1" applyAlignment="1">
      <alignment horizontal="center" vertical="center" wrapText="1"/>
    </xf>
    <xf numFmtId="0" fontId="8" fillId="6" borderId="6" xfId="5" applyFill="1" applyBorder="1" applyAlignment="1">
      <alignment horizontal="justify" vertical="center" wrapText="1"/>
    </xf>
    <xf numFmtId="0" fontId="8" fillId="6" borderId="7" xfId="5" applyFill="1" applyBorder="1" applyAlignment="1">
      <alignment horizontal="justify" vertical="center" wrapText="1"/>
    </xf>
    <xf numFmtId="0" fontId="13" fillId="16" borderId="31" xfId="1" applyFont="1" applyFill="1" applyBorder="1" applyAlignment="1">
      <alignment horizontal="center" vertical="center" wrapText="1"/>
    </xf>
    <xf numFmtId="0" fontId="16" fillId="6" borderId="6" xfId="0" applyFont="1" applyFill="1" applyBorder="1" applyAlignment="1">
      <alignment horizontal="justify" vertical="center"/>
    </xf>
    <xf numFmtId="0" fontId="16" fillId="6" borderId="7" xfId="0" applyFont="1" applyFill="1" applyBorder="1" applyAlignment="1">
      <alignment horizontal="justify" vertical="center"/>
    </xf>
    <xf numFmtId="0" fontId="24" fillId="6" borderId="6" xfId="5" applyFont="1" applyFill="1" applyBorder="1" applyAlignment="1">
      <alignment horizontal="justify" vertical="center" wrapText="1"/>
    </xf>
    <xf numFmtId="0" fontId="24" fillId="6" borderId="7" xfId="5" applyFont="1" applyFill="1" applyBorder="1" applyAlignment="1">
      <alignment horizontal="justify" vertical="center" wrapText="1"/>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33" xfId="0" applyFont="1" applyBorder="1" applyAlignment="1">
      <alignment horizontal="left" vertical="center" wrapText="1"/>
    </xf>
    <xf numFmtId="9" fontId="11" fillId="2" borderId="6" xfId="0" applyNumberFormat="1" applyFont="1" applyFill="1" applyBorder="1" applyAlignment="1">
      <alignment horizontal="center" vertical="center" wrapText="1"/>
    </xf>
    <xf numFmtId="9" fontId="11" fillId="13" borderId="6" xfId="0" applyNumberFormat="1" applyFont="1" applyFill="1" applyBorder="1" applyAlignment="1">
      <alignment horizontal="center" vertical="center" wrapText="1"/>
    </xf>
    <xf numFmtId="9" fontId="11" fillId="8" borderId="6" xfId="0" applyNumberFormat="1" applyFont="1" applyFill="1" applyBorder="1" applyAlignment="1">
      <alignment horizontal="center" vertical="center" wrapText="1"/>
    </xf>
    <xf numFmtId="9" fontId="11" fillId="26" borderId="6" xfId="0" applyNumberFormat="1" applyFont="1" applyFill="1" applyBorder="1" applyAlignment="1">
      <alignment horizontal="center" vertical="center" wrapText="1"/>
    </xf>
    <xf numFmtId="9" fontId="11" fillId="26" borderId="7"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28" borderId="6" xfId="0" applyFont="1" applyFill="1" applyBorder="1" applyAlignment="1">
      <alignment horizontal="left" vertical="center" wrapText="1"/>
    </xf>
    <xf numFmtId="0" fontId="16" fillId="28"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0" fillId="24" borderId="6" xfId="0" applyFont="1" applyFill="1" applyBorder="1" applyAlignment="1">
      <alignment horizontal="center" vertical="center" wrapText="1"/>
    </xf>
    <xf numFmtId="0" fontId="10" fillId="24" borderId="7" xfId="0" applyFont="1" applyFill="1" applyBorder="1" applyAlignment="1">
      <alignment horizontal="center" vertical="center" wrapText="1"/>
    </xf>
    <xf numFmtId="0" fontId="16" fillId="24" borderId="6" xfId="0" applyFont="1" applyFill="1" applyBorder="1" applyAlignment="1">
      <alignment horizontal="center" vertical="center"/>
    </xf>
    <xf numFmtId="0" fontId="16" fillId="24" borderId="7" xfId="0" applyFont="1" applyFill="1" applyBorder="1" applyAlignment="1">
      <alignment horizontal="center" vertical="center"/>
    </xf>
    <xf numFmtId="0" fontId="10" fillId="24" borderId="6" xfId="0" applyFont="1" applyFill="1" applyBorder="1" applyAlignment="1">
      <alignment horizontal="center" vertical="center"/>
    </xf>
    <xf numFmtId="0" fontId="10" fillId="24" borderId="7" xfId="0" applyFont="1" applyFill="1" applyBorder="1" applyAlignment="1">
      <alignment horizontal="center" vertical="center"/>
    </xf>
    <xf numFmtId="0" fontId="16" fillId="24" borderId="6" xfId="2" applyFont="1" applyFill="1" applyBorder="1" applyAlignment="1">
      <alignment horizontal="center" vertical="center" wrapText="1"/>
    </xf>
    <xf numFmtId="0" fontId="16" fillId="24" borderId="7" xfId="2" applyFont="1" applyFill="1" applyBorder="1" applyAlignment="1">
      <alignment horizontal="center" vertical="center" wrapText="1"/>
    </xf>
    <xf numFmtId="0" fontId="10" fillId="6" borderId="7" xfId="0" applyFont="1" applyFill="1" applyBorder="1" applyAlignment="1">
      <alignment horizontal="justify" vertical="center"/>
    </xf>
    <xf numFmtId="0" fontId="10" fillId="0" borderId="33" xfId="0" applyFont="1" applyBorder="1" applyAlignment="1">
      <alignment horizontal="center" vertical="center" wrapText="1"/>
    </xf>
    <xf numFmtId="9" fontId="11" fillId="21" borderId="6" xfId="0" applyNumberFormat="1" applyFont="1" applyFill="1" applyBorder="1" applyAlignment="1">
      <alignment horizontal="center" vertical="center" wrapText="1"/>
    </xf>
    <xf numFmtId="9" fontId="11" fillId="21" borderId="7" xfId="0" applyNumberFormat="1" applyFont="1" applyFill="1" applyBorder="1" applyAlignment="1">
      <alignment horizontal="center" vertical="center" wrapText="1"/>
    </xf>
    <xf numFmtId="0" fontId="17" fillId="6" borderId="6" xfId="4" applyFont="1" applyFill="1" applyBorder="1" applyAlignment="1">
      <alignment horizontal="justify" vertical="center" wrapText="1"/>
    </xf>
    <xf numFmtId="0" fontId="24" fillId="6" borderId="6" xfId="4" applyFont="1" applyFill="1" applyBorder="1" applyAlignment="1">
      <alignment horizontal="left" vertical="center" wrapText="1"/>
    </xf>
    <xf numFmtId="0" fontId="24" fillId="6" borderId="7" xfId="4" applyFont="1" applyFill="1" applyBorder="1" applyAlignment="1">
      <alignment horizontal="left" vertical="center" wrapText="1"/>
    </xf>
    <xf numFmtId="0" fontId="14" fillId="4" borderId="15" xfId="1" applyFont="1" applyFill="1" applyBorder="1" applyAlignment="1">
      <alignment horizontal="center" vertical="center" wrapText="1"/>
    </xf>
  </cellXfs>
  <cellStyles count="7">
    <cellStyle name="60% - Énfasis1" xfId="1" builtinId="32"/>
    <cellStyle name="Hipervínculo" xfId="5" builtinId="8"/>
    <cellStyle name="Hipervínculo 2" xfId="2" xr:uid="{00000000-0005-0000-0000-000001000000}"/>
    <cellStyle name="Hyperlink" xfId="4" xr:uid="{00000000-000B-0000-0000-000008000000}"/>
    <cellStyle name="Normal" xfId="0" builtinId="0"/>
    <cellStyle name="Porcentaje" xfId="6" builtinId="5"/>
    <cellStyle name="Porcentaje 2" xfId="3" xr:uid="{00000000-0005-0000-0000-000003000000}"/>
  </cellStyles>
  <dxfs count="248">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s>
  <tableStyles count="0" defaultTableStyle="TableStyleMedium2" defaultPivotStyle="PivotStyleLight16"/>
  <colors>
    <mruColors>
      <color rgb="FF0563C1"/>
      <color rgb="FF1F85E1"/>
      <color rgb="FF006699"/>
      <color rgb="FF3E6D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871726</xdr:colOff>
      <xdr:row>0</xdr:row>
      <xdr:rowOff>1162050</xdr:rowOff>
    </xdr:to>
    <xdr:pic>
      <xdr:nvPicPr>
        <xdr:cNvPr id="3" name="Imagen 2">
          <a:extLst>
            <a:ext uri="{FF2B5EF4-FFF2-40B4-BE49-F238E27FC236}">
              <a16:creationId xmlns:a16="http://schemas.microsoft.com/office/drawing/2014/main" id="{AAE134B2-D490-DF50-D42E-3252C40CDAC8}"/>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1195848</xdr:colOff>
      <xdr:row>0</xdr:row>
      <xdr:rowOff>180054</xdr:rowOff>
    </xdr:from>
    <xdr:to>
      <xdr:col>27</xdr:col>
      <xdr:colOff>2869990</xdr:colOff>
      <xdr:row>0</xdr:row>
      <xdr:rowOff>1231434</xdr:rowOff>
    </xdr:to>
    <xdr:pic>
      <xdr:nvPicPr>
        <xdr:cNvPr id="4" name="Imagen 3">
          <a:extLst>
            <a:ext uri="{FF2B5EF4-FFF2-40B4-BE49-F238E27FC236}">
              <a16:creationId xmlns:a16="http://schemas.microsoft.com/office/drawing/2014/main" id="{3150FC9E-3D6D-5C92-6069-1C9831127505}"/>
            </a:ext>
          </a:extLst>
        </xdr:cNvPr>
        <xdr:cNvPicPr>
          <a:picLocks noChangeAspect="1"/>
        </xdr:cNvPicPr>
      </xdr:nvPicPr>
      <xdr:blipFill>
        <a:blip xmlns:r="http://schemas.openxmlformats.org/officeDocument/2006/relationships" r:embed="rId2"/>
        <a:stretch>
          <a:fillRect/>
        </a:stretch>
      </xdr:blipFill>
      <xdr:spPr>
        <a:xfrm>
          <a:off x="31980648" y="180054"/>
          <a:ext cx="5731792" cy="10513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284323</xdr:colOff>
      <xdr:row>0</xdr:row>
      <xdr:rowOff>950095</xdr:rowOff>
    </xdr:to>
    <xdr:pic>
      <xdr:nvPicPr>
        <xdr:cNvPr id="4" name="Imagen 3">
          <a:extLst>
            <a:ext uri="{FF2B5EF4-FFF2-40B4-BE49-F238E27FC236}">
              <a16:creationId xmlns:a16="http://schemas.microsoft.com/office/drawing/2014/main" id="{A09813B8-B670-409D-8D8C-F3000C42AE6D}"/>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5" name="Imagen 4">
          <a:extLst>
            <a:ext uri="{FF2B5EF4-FFF2-40B4-BE49-F238E27FC236}">
              <a16:creationId xmlns:a16="http://schemas.microsoft.com/office/drawing/2014/main" id="{7CF7B947-25E2-4D63-A711-D4C47FE76D68}"/>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6" name="Imagen 5">
          <a:extLst>
            <a:ext uri="{FF2B5EF4-FFF2-40B4-BE49-F238E27FC236}">
              <a16:creationId xmlns:a16="http://schemas.microsoft.com/office/drawing/2014/main" id="{6F6B048E-06BF-4BFF-B9E5-1496B5F8E825}"/>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1746040</xdr:colOff>
      <xdr:row>0</xdr:row>
      <xdr:rowOff>1051380</xdr:rowOff>
    </xdr:to>
    <xdr:pic>
      <xdr:nvPicPr>
        <xdr:cNvPr id="7" name="Imagen 6">
          <a:extLst>
            <a:ext uri="{FF2B5EF4-FFF2-40B4-BE49-F238E27FC236}">
              <a16:creationId xmlns:a16="http://schemas.microsoft.com/office/drawing/2014/main" id="{B1768027-7627-439A-89D2-969EF1EF4E5C}"/>
            </a:ext>
          </a:extLst>
        </xdr:cNvPr>
        <xdr:cNvPicPr>
          <a:picLocks noChangeAspect="1"/>
        </xdr:cNvPicPr>
      </xdr:nvPicPr>
      <xdr:blipFill>
        <a:blip xmlns:r="http://schemas.openxmlformats.org/officeDocument/2006/relationships" r:embed="rId2"/>
        <a:stretch>
          <a:fillRect/>
        </a:stretch>
      </xdr:blipFill>
      <xdr:spPr>
        <a:xfrm>
          <a:off x="31009098" y="0"/>
          <a:ext cx="5722267" cy="10513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4" name="Imagen 3">
          <a:extLst>
            <a:ext uri="{FF2B5EF4-FFF2-40B4-BE49-F238E27FC236}">
              <a16:creationId xmlns:a16="http://schemas.microsoft.com/office/drawing/2014/main" id="{62052AB8-9A04-41BA-A37A-05020F13CCBF}"/>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0</xdr:col>
      <xdr:colOff>0</xdr:colOff>
      <xdr:row>0</xdr:row>
      <xdr:rowOff>43684</xdr:rowOff>
    </xdr:from>
    <xdr:to>
      <xdr:col>2</xdr:col>
      <xdr:colOff>284323</xdr:colOff>
      <xdr:row>0</xdr:row>
      <xdr:rowOff>950095</xdr:rowOff>
    </xdr:to>
    <xdr:pic>
      <xdr:nvPicPr>
        <xdr:cNvPr id="2" name="Imagen 1">
          <a:extLst>
            <a:ext uri="{FF2B5EF4-FFF2-40B4-BE49-F238E27FC236}">
              <a16:creationId xmlns:a16="http://schemas.microsoft.com/office/drawing/2014/main" id="{8CD21403-45E7-4F72-9969-282669E5B84A}"/>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3" name="Imagen 2">
          <a:extLst>
            <a:ext uri="{FF2B5EF4-FFF2-40B4-BE49-F238E27FC236}">
              <a16:creationId xmlns:a16="http://schemas.microsoft.com/office/drawing/2014/main" id="{360CEC97-D740-4ADB-B31F-B183B2E79601}"/>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6" name="Imagen 5">
          <a:extLst>
            <a:ext uri="{FF2B5EF4-FFF2-40B4-BE49-F238E27FC236}">
              <a16:creationId xmlns:a16="http://schemas.microsoft.com/office/drawing/2014/main" id="{190B4912-F8DF-4D18-9134-5927BC7625A4}"/>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2812840</xdr:colOff>
      <xdr:row>0</xdr:row>
      <xdr:rowOff>1051380</xdr:rowOff>
    </xdr:to>
    <xdr:pic>
      <xdr:nvPicPr>
        <xdr:cNvPr id="7" name="Imagen 6">
          <a:extLst>
            <a:ext uri="{FF2B5EF4-FFF2-40B4-BE49-F238E27FC236}">
              <a16:creationId xmlns:a16="http://schemas.microsoft.com/office/drawing/2014/main" id="{A11EB3DE-0511-44FC-A44A-213FB03F144B}"/>
            </a:ext>
          </a:extLst>
        </xdr:cNvPr>
        <xdr:cNvPicPr>
          <a:picLocks noChangeAspect="1"/>
        </xdr:cNvPicPr>
      </xdr:nvPicPr>
      <xdr:blipFill>
        <a:blip xmlns:r="http://schemas.openxmlformats.org/officeDocument/2006/relationships" r:embed="rId2"/>
        <a:stretch>
          <a:fillRect/>
        </a:stretch>
      </xdr:blipFill>
      <xdr:spPr>
        <a:xfrm>
          <a:off x="31009098" y="0"/>
          <a:ext cx="5722267" cy="1051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843151</xdr:colOff>
      <xdr:row>0</xdr:row>
      <xdr:rowOff>1162050</xdr:rowOff>
    </xdr:to>
    <xdr:pic>
      <xdr:nvPicPr>
        <xdr:cNvPr id="2" name="Imagen 1">
          <a:extLst>
            <a:ext uri="{FF2B5EF4-FFF2-40B4-BE49-F238E27FC236}">
              <a16:creationId xmlns:a16="http://schemas.microsoft.com/office/drawing/2014/main" id="{CE2108C1-4C8F-45B4-9782-C52A7AEA587A}"/>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2812840</xdr:colOff>
      <xdr:row>0</xdr:row>
      <xdr:rowOff>1051380</xdr:rowOff>
    </xdr:to>
    <xdr:pic>
      <xdr:nvPicPr>
        <xdr:cNvPr id="5" name="Imagen 4">
          <a:extLst>
            <a:ext uri="{FF2B5EF4-FFF2-40B4-BE49-F238E27FC236}">
              <a16:creationId xmlns:a16="http://schemas.microsoft.com/office/drawing/2014/main" id="{13BCC273-2A24-4F7F-B4CD-C912DE1C3239}"/>
            </a:ext>
          </a:extLst>
        </xdr:cNvPr>
        <xdr:cNvPicPr>
          <a:picLocks noChangeAspect="1"/>
        </xdr:cNvPicPr>
      </xdr:nvPicPr>
      <xdr:blipFill>
        <a:blip xmlns:r="http://schemas.openxmlformats.org/officeDocument/2006/relationships" r:embed="rId2"/>
        <a:stretch>
          <a:fillRect/>
        </a:stretch>
      </xdr:blipFill>
      <xdr:spPr>
        <a:xfrm>
          <a:off x="30532848" y="0"/>
          <a:ext cx="5731792" cy="1051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282014</xdr:colOff>
      <xdr:row>0</xdr:row>
      <xdr:rowOff>950095</xdr:rowOff>
    </xdr:to>
    <xdr:pic>
      <xdr:nvPicPr>
        <xdr:cNvPr id="2" name="Imagen 1">
          <a:extLst>
            <a:ext uri="{FF2B5EF4-FFF2-40B4-BE49-F238E27FC236}">
              <a16:creationId xmlns:a16="http://schemas.microsoft.com/office/drawing/2014/main" id="{C2054658-C5DA-463E-9E09-CE223C87654E}"/>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4" name="Imagen 3">
          <a:extLst>
            <a:ext uri="{FF2B5EF4-FFF2-40B4-BE49-F238E27FC236}">
              <a16:creationId xmlns:a16="http://schemas.microsoft.com/office/drawing/2014/main" id="{9F0A1F8C-9B06-4C93-84D0-C8B13336FEBA}"/>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2812840</xdr:colOff>
      <xdr:row>0</xdr:row>
      <xdr:rowOff>1051380</xdr:rowOff>
    </xdr:to>
    <xdr:pic>
      <xdr:nvPicPr>
        <xdr:cNvPr id="5" name="Imagen 4">
          <a:extLst>
            <a:ext uri="{FF2B5EF4-FFF2-40B4-BE49-F238E27FC236}">
              <a16:creationId xmlns:a16="http://schemas.microsoft.com/office/drawing/2014/main" id="{39ED8BC3-87A9-49A0-9492-4C7ED96FD154}"/>
            </a:ext>
          </a:extLst>
        </xdr:cNvPr>
        <xdr:cNvPicPr>
          <a:picLocks noChangeAspect="1"/>
        </xdr:cNvPicPr>
      </xdr:nvPicPr>
      <xdr:blipFill>
        <a:blip xmlns:r="http://schemas.openxmlformats.org/officeDocument/2006/relationships" r:embed="rId2"/>
        <a:stretch>
          <a:fillRect/>
        </a:stretch>
      </xdr:blipFill>
      <xdr:spPr>
        <a:xfrm>
          <a:off x="30399498" y="0"/>
          <a:ext cx="5722267" cy="1051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4</xdr:col>
      <xdr:colOff>110564</xdr:colOff>
      <xdr:row>0</xdr:row>
      <xdr:rowOff>950095</xdr:rowOff>
    </xdr:to>
    <xdr:pic>
      <xdr:nvPicPr>
        <xdr:cNvPr id="2" name="Imagen 1">
          <a:extLst>
            <a:ext uri="{FF2B5EF4-FFF2-40B4-BE49-F238E27FC236}">
              <a16:creationId xmlns:a16="http://schemas.microsoft.com/office/drawing/2014/main" id="{D6F28184-0EF0-4C36-BD1B-505A6A10352A}"/>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4</xdr:col>
      <xdr:colOff>671701</xdr:colOff>
      <xdr:row>0</xdr:row>
      <xdr:rowOff>1162050</xdr:rowOff>
    </xdr:to>
    <xdr:pic>
      <xdr:nvPicPr>
        <xdr:cNvPr id="5" name="Imagen 4">
          <a:extLst>
            <a:ext uri="{FF2B5EF4-FFF2-40B4-BE49-F238E27FC236}">
              <a16:creationId xmlns:a16="http://schemas.microsoft.com/office/drawing/2014/main" id="{69700FEE-FDD6-4A90-81FA-F5EF0A5DEC14}"/>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1424448</xdr:colOff>
      <xdr:row>0</xdr:row>
      <xdr:rowOff>190500</xdr:rowOff>
    </xdr:from>
    <xdr:to>
      <xdr:col>27</xdr:col>
      <xdr:colOff>2241340</xdr:colOff>
      <xdr:row>0</xdr:row>
      <xdr:rowOff>1241880</xdr:rowOff>
    </xdr:to>
    <xdr:pic>
      <xdr:nvPicPr>
        <xdr:cNvPr id="6" name="Imagen 5">
          <a:extLst>
            <a:ext uri="{FF2B5EF4-FFF2-40B4-BE49-F238E27FC236}">
              <a16:creationId xmlns:a16="http://schemas.microsoft.com/office/drawing/2014/main" id="{1E938083-AE6A-4295-BEAF-500464F664CD}"/>
            </a:ext>
          </a:extLst>
        </xdr:cNvPr>
        <xdr:cNvPicPr>
          <a:picLocks noChangeAspect="1"/>
        </xdr:cNvPicPr>
      </xdr:nvPicPr>
      <xdr:blipFill>
        <a:blip xmlns:r="http://schemas.openxmlformats.org/officeDocument/2006/relationships" r:embed="rId2"/>
        <a:stretch>
          <a:fillRect/>
        </a:stretch>
      </xdr:blipFill>
      <xdr:spPr>
        <a:xfrm>
          <a:off x="28951698" y="190500"/>
          <a:ext cx="5731792" cy="10513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284323</xdr:colOff>
      <xdr:row>0</xdr:row>
      <xdr:rowOff>950095</xdr:rowOff>
    </xdr:to>
    <xdr:pic>
      <xdr:nvPicPr>
        <xdr:cNvPr id="3" name="Imagen 2">
          <a:extLst>
            <a:ext uri="{FF2B5EF4-FFF2-40B4-BE49-F238E27FC236}">
              <a16:creationId xmlns:a16="http://schemas.microsoft.com/office/drawing/2014/main" id="{8FD7A468-057A-437A-898B-2D1D1F86026D}"/>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2" name="Imagen 1">
          <a:extLst>
            <a:ext uri="{FF2B5EF4-FFF2-40B4-BE49-F238E27FC236}">
              <a16:creationId xmlns:a16="http://schemas.microsoft.com/office/drawing/2014/main" id="{60485826-3F82-4367-9899-926CA98C4F33}"/>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5" name="Imagen 4">
          <a:extLst>
            <a:ext uri="{FF2B5EF4-FFF2-40B4-BE49-F238E27FC236}">
              <a16:creationId xmlns:a16="http://schemas.microsoft.com/office/drawing/2014/main" id="{198992B3-1131-438D-86CC-D1A6D7A20782}"/>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822115</xdr:colOff>
      <xdr:row>0</xdr:row>
      <xdr:rowOff>1051380</xdr:rowOff>
    </xdr:to>
    <xdr:pic>
      <xdr:nvPicPr>
        <xdr:cNvPr id="6" name="Imagen 5">
          <a:extLst>
            <a:ext uri="{FF2B5EF4-FFF2-40B4-BE49-F238E27FC236}">
              <a16:creationId xmlns:a16="http://schemas.microsoft.com/office/drawing/2014/main" id="{F5407189-BB24-438E-8856-759FF06E4C7D}"/>
            </a:ext>
          </a:extLst>
        </xdr:cNvPr>
        <xdr:cNvPicPr>
          <a:picLocks noChangeAspect="1"/>
        </xdr:cNvPicPr>
      </xdr:nvPicPr>
      <xdr:blipFill>
        <a:blip xmlns:r="http://schemas.openxmlformats.org/officeDocument/2006/relationships" r:embed="rId2"/>
        <a:stretch>
          <a:fillRect/>
        </a:stretch>
      </xdr:blipFill>
      <xdr:spPr>
        <a:xfrm>
          <a:off x="31104348" y="0"/>
          <a:ext cx="5722267" cy="10513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284323</xdr:colOff>
      <xdr:row>0</xdr:row>
      <xdr:rowOff>950095</xdr:rowOff>
    </xdr:to>
    <xdr:pic>
      <xdr:nvPicPr>
        <xdr:cNvPr id="2" name="Imagen 1">
          <a:extLst>
            <a:ext uri="{FF2B5EF4-FFF2-40B4-BE49-F238E27FC236}">
              <a16:creationId xmlns:a16="http://schemas.microsoft.com/office/drawing/2014/main" id="{6395ECEC-2AA6-4202-850F-432C4E103119}"/>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5" name="Imagen 4">
          <a:extLst>
            <a:ext uri="{FF2B5EF4-FFF2-40B4-BE49-F238E27FC236}">
              <a16:creationId xmlns:a16="http://schemas.microsoft.com/office/drawing/2014/main" id="{B66F4FE3-C02F-4BF3-8B7C-00B63A6A2C4D}"/>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6" name="Imagen 5">
          <a:extLst>
            <a:ext uri="{FF2B5EF4-FFF2-40B4-BE49-F238E27FC236}">
              <a16:creationId xmlns:a16="http://schemas.microsoft.com/office/drawing/2014/main" id="{9A297DB8-3F13-4C13-AF89-68EDE9BAAC60}"/>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2069890</xdr:colOff>
      <xdr:row>0</xdr:row>
      <xdr:rowOff>1051380</xdr:rowOff>
    </xdr:to>
    <xdr:pic>
      <xdr:nvPicPr>
        <xdr:cNvPr id="7" name="Imagen 6">
          <a:extLst>
            <a:ext uri="{FF2B5EF4-FFF2-40B4-BE49-F238E27FC236}">
              <a16:creationId xmlns:a16="http://schemas.microsoft.com/office/drawing/2014/main" id="{593709DE-C660-4845-BD90-0034660B3E16}"/>
            </a:ext>
          </a:extLst>
        </xdr:cNvPr>
        <xdr:cNvPicPr>
          <a:picLocks noChangeAspect="1"/>
        </xdr:cNvPicPr>
      </xdr:nvPicPr>
      <xdr:blipFill>
        <a:blip xmlns:r="http://schemas.openxmlformats.org/officeDocument/2006/relationships" r:embed="rId2"/>
        <a:stretch>
          <a:fillRect/>
        </a:stretch>
      </xdr:blipFill>
      <xdr:spPr>
        <a:xfrm>
          <a:off x="31009098" y="0"/>
          <a:ext cx="5722267" cy="10513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3" name="Imagen 2">
          <a:extLst>
            <a:ext uri="{FF2B5EF4-FFF2-40B4-BE49-F238E27FC236}">
              <a16:creationId xmlns:a16="http://schemas.microsoft.com/office/drawing/2014/main" id="{E1E45F83-B5FF-4FD6-8123-660AB2CB34FA}"/>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0</xdr:col>
      <xdr:colOff>0</xdr:colOff>
      <xdr:row>0</xdr:row>
      <xdr:rowOff>43684</xdr:rowOff>
    </xdr:from>
    <xdr:to>
      <xdr:col>2</xdr:col>
      <xdr:colOff>284323</xdr:colOff>
      <xdr:row>0</xdr:row>
      <xdr:rowOff>950095</xdr:rowOff>
    </xdr:to>
    <xdr:pic>
      <xdr:nvPicPr>
        <xdr:cNvPr id="2" name="Imagen 1">
          <a:extLst>
            <a:ext uri="{FF2B5EF4-FFF2-40B4-BE49-F238E27FC236}">
              <a16:creationId xmlns:a16="http://schemas.microsoft.com/office/drawing/2014/main" id="{C26E6EC1-192B-4E2E-9A18-80D2EA98D69A}"/>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5" name="Imagen 4">
          <a:extLst>
            <a:ext uri="{FF2B5EF4-FFF2-40B4-BE49-F238E27FC236}">
              <a16:creationId xmlns:a16="http://schemas.microsoft.com/office/drawing/2014/main" id="{4FEB65A3-F9B2-46BE-B626-BA9B6D113BD7}"/>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6" name="Imagen 5">
          <a:extLst>
            <a:ext uri="{FF2B5EF4-FFF2-40B4-BE49-F238E27FC236}">
              <a16:creationId xmlns:a16="http://schemas.microsoft.com/office/drawing/2014/main" id="{FECB8128-7213-45DC-BC45-2DA6F5AFD276}"/>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2088940</xdr:colOff>
      <xdr:row>0</xdr:row>
      <xdr:rowOff>1051380</xdr:rowOff>
    </xdr:to>
    <xdr:pic>
      <xdr:nvPicPr>
        <xdr:cNvPr id="7" name="Imagen 6">
          <a:extLst>
            <a:ext uri="{FF2B5EF4-FFF2-40B4-BE49-F238E27FC236}">
              <a16:creationId xmlns:a16="http://schemas.microsoft.com/office/drawing/2014/main" id="{705BB51A-4468-44E2-803B-672A70EC7CEC}"/>
            </a:ext>
          </a:extLst>
        </xdr:cNvPr>
        <xdr:cNvPicPr>
          <a:picLocks noChangeAspect="1"/>
        </xdr:cNvPicPr>
      </xdr:nvPicPr>
      <xdr:blipFill>
        <a:blip xmlns:r="http://schemas.openxmlformats.org/officeDocument/2006/relationships" r:embed="rId2"/>
        <a:stretch>
          <a:fillRect/>
        </a:stretch>
      </xdr:blipFill>
      <xdr:spPr>
        <a:xfrm>
          <a:off x="31009098" y="0"/>
          <a:ext cx="5722267" cy="10513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2</xdr:col>
      <xdr:colOff>282014</xdr:colOff>
      <xdr:row>0</xdr:row>
      <xdr:rowOff>983225</xdr:rowOff>
    </xdr:to>
    <xdr:pic>
      <xdr:nvPicPr>
        <xdr:cNvPr id="2" name="Imagen 1">
          <a:extLst>
            <a:ext uri="{FF2B5EF4-FFF2-40B4-BE49-F238E27FC236}">
              <a16:creationId xmlns:a16="http://schemas.microsoft.com/office/drawing/2014/main" id="{D39F56ED-57C5-4C92-8F10-B1BD9C8885E0}"/>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0</xdr:col>
      <xdr:colOff>0</xdr:colOff>
      <xdr:row>0</xdr:row>
      <xdr:rowOff>43684</xdr:rowOff>
    </xdr:from>
    <xdr:to>
      <xdr:col>2</xdr:col>
      <xdr:colOff>284323</xdr:colOff>
      <xdr:row>0</xdr:row>
      <xdr:rowOff>950095</xdr:rowOff>
    </xdr:to>
    <xdr:pic>
      <xdr:nvPicPr>
        <xdr:cNvPr id="4" name="Imagen 3">
          <a:extLst>
            <a:ext uri="{FF2B5EF4-FFF2-40B4-BE49-F238E27FC236}">
              <a16:creationId xmlns:a16="http://schemas.microsoft.com/office/drawing/2014/main" id="{11D73C30-5168-4224-8AEE-B849218974F2}"/>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5" name="Imagen 4">
          <a:extLst>
            <a:ext uri="{FF2B5EF4-FFF2-40B4-BE49-F238E27FC236}">
              <a16:creationId xmlns:a16="http://schemas.microsoft.com/office/drawing/2014/main" id="{1C68D7B8-60C4-4155-A569-0912921F1948}"/>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6" name="Imagen 5">
          <a:extLst>
            <a:ext uri="{FF2B5EF4-FFF2-40B4-BE49-F238E27FC236}">
              <a16:creationId xmlns:a16="http://schemas.microsoft.com/office/drawing/2014/main" id="{48C396C6-C3EE-4DF2-A92F-A878025CD015}"/>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2146090</xdr:colOff>
      <xdr:row>0</xdr:row>
      <xdr:rowOff>1051380</xdr:rowOff>
    </xdr:to>
    <xdr:pic>
      <xdr:nvPicPr>
        <xdr:cNvPr id="7" name="Imagen 6">
          <a:extLst>
            <a:ext uri="{FF2B5EF4-FFF2-40B4-BE49-F238E27FC236}">
              <a16:creationId xmlns:a16="http://schemas.microsoft.com/office/drawing/2014/main" id="{9486F611-E691-40E4-8267-BC0628D37DEC}"/>
            </a:ext>
          </a:extLst>
        </xdr:cNvPr>
        <xdr:cNvPicPr>
          <a:picLocks noChangeAspect="1"/>
        </xdr:cNvPicPr>
      </xdr:nvPicPr>
      <xdr:blipFill>
        <a:blip xmlns:r="http://schemas.openxmlformats.org/officeDocument/2006/relationships" r:embed="rId2"/>
        <a:stretch>
          <a:fillRect/>
        </a:stretch>
      </xdr:blipFill>
      <xdr:spPr>
        <a:xfrm>
          <a:off x="31009098" y="0"/>
          <a:ext cx="5722267" cy="10513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43684</xdr:rowOff>
    </xdr:from>
    <xdr:to>
      <xdr:col>2</xdr:col>
      <xdr:colOff>284323</xdr:colOff>
      <xdr:row>0</xdr:row>
      <xdr:rowOff>950095</xdr:rowOff>
    </xdr:to>
    <xdr:pic>
      <xdr:nvPicPr>
        <xdr:cNvPr id="2" name="Imagen 1">
          <a:extLst>
            <a:ext uri="{FF2B5EF4-FFF2-40B4-BE49-F238E27FC236}">
              <a16:creationId xmlns:a16="http://schemas.microsoft.com/office/drawing/2014/main" id="{76D2D7FC-B107-4D4D-B59D-A6A2EE4FDBE8}"/>
            </a:ext>
          </a:extLst>
        </xdr:cNvPr>
        <xdr:cNvPicPr>
          <a:picLocks noChangeAspect="1"/>
        </xdr:cNvPicPr>
      </xdr:nvPicPr>
      <xdr:blipFill>
        <a:blip xmlns:r="http://schemas.openxmlformats.org/officeDocument/2006/relationships" r:embed="rId1"/>
        <a:stretch>
          <a:fillRect/>
        </a:stretch>
      </xdr:blipFill>
      <xdr:spPr>
        <a:xfrm>
          <a:off x="0" y="43684"/>
          <a:ext cx="2846548" cy="906411"/>
        </a:xfrm>
        <a:prstGeom prst="rect">
          <a:avLst/>
        </a:prstGeom>
      </xdr:spPr>
    </xdr:pic>
    <xdr:clientData/>
  </xdr:twoCellAnchor>
  <xdr:twoCellAnchor editAs="oneCell">
    <xdr:from>
      <xdr:col>0</xdr:col>
      <xdr:colOff>0</xdr:colOff>
      <xdr:row>0</xdr:row>
      <xdr:rowOff>43684</xdr:rowOff>
    </xdr:from>
    <xdr:to>
      <xdr:col>2</xdr:col>
      <xdr:colOff>282014</xdr:colOff>
      <xdr:row>0</xdr:row>
      <xdr:rowOff>950095</xdr:rowOff>
    </xdr:to>
    <xdr:pic>
      <xdr:nvPicPr>
        <xdr:cNvPr id="5" name="Imagen 4">
          <a:extLst>
            <a:ext uri="{FF2B5EF4-FFF2-40B4-BE49-F238E27FC236}">
              <a16:creationId xmlns:a16="http://schemas.microsoft.com/office/drawing/2014/main" id="{1D63F259-4758-4402-9EF2-7BE77F852773}"/>
            </a:ext>
          </a:extLst>
        </xdr:cNvPr>
        <xdr:cNvPicPr>
          <a:picLocks noChangeAspect="1"/>
        </xdr:cNvPicPr>
      </xdr:nvPicPr>
      <xdr:blipFill>
        <a:blip xmlns:r="http://schemas.openxmlformats.org/officeDocument/2006/relationships" r:embed="rId1"/>
        <a:stretch>
          <a:fillRect/>
        </a:stretch>
      </xdr:blipFill>
      <xdr:spPr>
        <a:xfrm>
          <a:off x="0" y="43684"/>
          <a:ext cx="2844239" cy="906411"/>
        </a:xfrm>
        <a:prstGeom prst="rect">
          <a:avLst/>
        </a:prstGeom>
      </xdr:spPr>
    </xdr:pic>
    <xdr:clientData/>
  </xdr:twoCellAnchor>
  <xdr:twoCellAnchor editAs="oneCell">
    <xdr:from>
      <xdr:col>0</xdr:col>
      <xdr:colOff>0</xdr:colOff>
      <xdr:row>0</xdr:row>
      <xdr:rowOff>76814</xdr:rowOff>
    </xdr:from>
    <xdr:to>
      <xdr:col>2</xdr:col>
      <xdr:colOff>843151</xdr:colOff>
      <xdr:row>0</xdr:row>
      <xdr:rowOff>1162050</xdr:rowOff>
    </xdr:to>
    <xdr:pic>
      <xdr:nvPicPr>
        <xdr:cNvPr id="6" name="Imagen 5">
          <a:extLst>
            <a:ext uri="{FF2B5EF4-FFF2-40B4-BE49-F238E27FC236}">
              <a16:creationId xmlns:a16="http://schemas.microsoft.com/office/drawing/2014/main" id="{1C8D6E7D-5A12-473F-B1BF-AFF4CBBCBBB6}"/>
            </a:ext>
          </a:extLst>
        </xdr:cNvPr>
        <xdr:cNvPicPr>
          <a:picLocks noChangeAspect="1"/>
        </xdr:cNvPicPr>
      </xdr:nvPicPr>
      <xdr:blipFill>
        <a:blip xmlns:r="http://schemas.openxmlformats.org/officeDocument/2006/relationships" r:embed="rId1"/>
        <a:stretch>
          <a:fillRect/>
        </a:stretch>
      </xdr:blipFill>
      <xdr:spPr>
        <a:xfrm>
          <a:off x="0" y="76814"/>
          <a:ext cx="3405376" cy="1085236"/>
        </a:xfrm>
        <a:prstGeom prst="rect">
          <a:avLst/>
        </a:prstGeom>
      </xdr:spPr>
    </xdr:pic>
    <xdr:clientData/>
  </xdr:twoCellAnchor>
  <xdr:twoCellAnchor editAs="oneCell">
    <xdr:from>
      <xdr:col>26</xdr:col>
      <xdr:colOff>1138698</xdr:colOff>
      <xdr:row>0</xdr:row>
      <xdr:rowOff>0</xdr:rowOff>
    </xdr:from>
    <xdr:to>
      <xdr:col>27</xdr:col>
      <xdr:colOff>1469815</xdr:colOff>
      <xdr:row>0</xdr:row>
      <xdr:rowOff>1051380</xdr:rowOff>
    </xdr:to>
    <xdr:pic>
      <xdr:nvPicPr>
        <xdr:cNvPr id="7" name="Imagen 6">
          <a:extLst>
            <a:ext uri="{FF2B5EF4-FFF2-40B4-BE49-F238E27FC236}">
              <a16:creationId xmlns:a16="http://schemas.microsoft.com/office/drawing/2014/main" id="{A257DBD4-8510-4A3D-BFFD-FBE94E957F63}"/>
            </a:ext>
          </a:extLst>
        </xdr:cNvPr>
        <xdr:cNvPicPr>
          <a:picLocks noChangeAspect="1"/>
        </xdr:cNvPicPr>
      </xdr:nvPicPr>
      <xdr:blipFill>
        <a:blip xmlns:r="http://schemas.openxmlformats.org/officeDocument/2006/relationships" r:embed="rId2"/>
        <a:stretch>
          <a:fillRect/>
        </a:stretch>
      </xdr:blipFill>
      <xdr:spPr>
        <a:xfrm>
          <a:off x="31009098" y="0"/>
          <a:ext cx="5722267" cy="105138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juspemil.sharepoint.com/:f:/s/OficinadePlaneacion/EhRx8uHKelpHhSLuiGYXdo0Bp3JuwVy2Pawuc3gPiT7bVA?e=JekK83" TargetMode="External"/><Relationship Id="rId13" Type="http://schemas.openxmlformats.org/officeDocument/2006/relationships/hyperlink" Target="https://www.justiciamilitar.gov.co/sites/default/files/2023-03/Informe_de_Evaluacion_al_Plan_Estrategico_Institucional_2022_2023_Medicion_2022.pdf" TargetMode="External"/><Relationship Id="rId18" Type="http://schemas.openxmlformats.org/officeDocument/2006/relationships/hyperlink" Target="https://juspemil.sharepoint.com/:f:/s/OficinadePlaneacion/EhVAxc869mhGgAzOqwLAccQBgXk2LdItTPabfj33ffjqgA?e=HwfI2L" TargetMode="External"/><Relationship Id="rId3" Type="http://schemas.openxmlformats.org/officeDocument/2006/relationships/hyperlink" Target="https://juspemil.sharepoint.com/:f:/s/OficinadePlaneacion/Er_03HC0M71BhBG1LeXgM2YBBi1HPdHbezTYlKboLcXhuQ?e=7BKGBP" TargetMode="External"/><Relationship Id="rId7" Type="http://schemas.openxmlformats.org/officeDocument/2006/relationships/hyperlink" Target="https://www.justiciamilitar.gov.co/sites/default/files/2023-05/Informe_Autodiagnostico_MIPG_2023.pdf" TargetMode="External"/><Relationship Id="rId12" Type="http://schemas.openxmlformats.org/officeDocument/2006/relationships/hyperlink" Target="https://juspemil.sharepoint.com/:f:/s/OficinadePlaneacion/EqUdYMxba6pAlbrJO1wms-IBAVwJp2AhYovIk0gHopXU9A?e=hIC2CD" TargetMode="External"/><Relationship Id="rId17" Type="http://schemas.openxmlformats.org/officeDocument/2006/relationships/hyperlink" Target="https://juspemil.sharepoint.com/:f:/s/OficinadePlaneacion/EmSWCSf7mvlDuSzH_L0uiK4BJg89WPmDnJRgY_sJfErMRA" TargetMode="External"/><Relationship Id="rId2" Type="http://schemas.openxmlformats.org/officeDocument/2006/relationships/hyperlink" Target="https://www.justiciamilitar.gov.co/sites/default/files/2023-03/Informe_de_Evaluacion_al_Plan_Estrategico_Institucional_2022_2023_Medicion_2022.pdf" TargetMode="External"/><Relationship Id="rId16" Type="http://schemas.openxmlformats.org/officeDocument/2006/relationships/hyperlink" Target="https://juspemil.sharepoint.com/:f:/s/OficinadePlaneacion/EhRx8uHKelpHhSLuiGYXdo0Bp3JuwVy2Pawuc3gPiT7bVA" TargetMode="External"/><Relationship Id="rId20" Type="http://schemas.openxmlformats.org/officeDocument/2006/relationships/drawing" Target="../drawings/drawing10.xml"/><Relationship Id="rId1" Type="http://schemas.openxmlformats.org/officeDocument/2006/relationships/hyperlink" Target="https://www.justiciamilitar.gov.co/sites/default/files/2023-08/Plan_de_Accion_Institucional_UAEJPMP_2023_Version_3.pdf" TargetMode="External"/><Relationship Id="rId6" Type="http://schemas.openxmlformats.org/officeDocument/2006/relationships/hyperlink" Target="https://juspemil.sharepoint.com/:f:/s/OficinadePlaneacion/EmSWCSf7mvlDuSzH_L0uiK4BJg89WPmDnJRgY_sJfErMRA" TargetMode="External"/><Relationship Id="rId11" Type="http://schemas.openxmlformats.org/officeDocument/2006/relationships/hyperlink" Target="https://www.justiciamilitar.gov.co/plan-de-gestion-de-la-informacion-estadistica" TargetMode="External"/><Relationship Id="rId5" Type="http://schemas.openxmlformats.org/officeDocument/2006/relationships/hyperlink" Target="https://juspemil.sharepoint.com/:f:/s/OficinadePlaneacion/EsQFJoWqYtxOldVCOERBWP8BdOz1wWU1vcXvhRFmJZs8wQ?e=AbV5QW" TargetMode="External"/><Relationship Id="rId15" Type="http://schemas.openxmlformats.org/officeDocument/2006/relationships/hyperlink" Target="https://juspemil.sharepoint.com/:f:/s/OficinadePlaneacion/EqQ2cgJnC3ZInEQDaH_kCesBeQa3cU-ubKktp-D1OtSNtw?e=7FJDeA" TargetMode="External"/><Relationship Id="rId10" Type="http://schemas.openxmlformats.org/officeDocument/2006/relationships/hyperlink" Target="https://juspemil.sharepoint.com/:f:/s/OficinadePlaneacion/EhVAxc869mhGgAzOqwLAccQBgXk2LdItTPabfj33ffjqgA?e=HwfI2L" TargetMode="External"/><Relationship Id="rId19" Type="http://schemas.openxmlformats.org/officeDocument/2006/relationships/printerSettings" Target="../printerSettings/printerSettings10.bin"/><Relationship Id="rId4" Type="http://schemas.openxmlformats.org/officeDocument/2006/relationships/hyperlink" Target="https://juspemil.sharepoint.com/:f:/s/OficinadePlaneacion/EqUdYMxba6pAlbrJO1wms-IBAVwJp2AhYovIk0gHopXU9A" TargetMode="External"/><Relationship Id="rId9" Type="http://schemas.openxmlformats.org/officeDocument/2006/relationships/hyperlink" Target="https://www.justiciamilitar.gov.co/sites/default/files/2023-05/Informe_de_Monitoreo_al_PAAC_Cuatrimestre_I_2023.pdf?e=4siodP" TargetMode="External"/><Relationship Id="rId14" Type="http://schemas.openxmlformats.org/officeDocument/2006/relationships/hyperlink" Target="https://www.justiciamilitar.gov.co/plan-anticorrupcion-y-de-atencion-al-ciudadano"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juspemil.sharepoint.com/:b:/s/OficinadePlaneacion/EcaEXfckgwJGgKEFSlfOo-kBcJM1-renXhUwHsETszaQBQ?e=Zd2mLl" TargetMode="External"/><Relationship Id="rId1" Type="http://schemas.openxmlformats.org/officeDocument/2006/relationships/hyperlink" Target="https://juspemil.sharepoint.com/:b:/s/OficinadePlaneacion/Eb1qm5nby6hOs9k4Xs48nLABc8xaFECEKjsZPR9ogfOfWA?e=fQd5e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juspemil.sharepoint.com/:b:/s/OficinadePlaneacion/EY1slS5lh49HmzCdQomA8wcBh0q_u2Wsdgg8hWOBIM_AHA?e=7u7JPt" TargetMode="External"/><Relationship Id="rId7" Type="http://schemas.openxmlformats.org/officeDocument/2006/relationships/drawing" Target="../drawings/drawing4.xml"/><Relationship Id="rId2" Type="http://schemas.openxmlformats.org/officeDocument/2006/relationships/hyperlink" Target="https://www.justiciamilitar.gov.co/sites/default/files/2023-04/Plan_de_Trabajo_Anual_de_Seguridad_y_Salud_en_el_Trabajo_2023_Version_1.pdf" TargetMode="External"/><Relationship Id="rId1" Type="http://schemas.openxmlformats.org/officeDocument/2006/relationships/hyperlink" Target="https://www.justiciamilitar.gov.co/plan-de-bienestar-social-e-incentivos" TargetMode="External"/><Relationship Id="rId6" Type="http://schemas.openxmlformats.org/officeDocument/2006/relationships/printerSettings" Target="../printerSettings/printerSettings4.bin"/><Relationship Id="rId5" Type="http://schemas.openxmlformats.org/officeDocument/2006/relationships/hyperlink" Target="https://www.justiciamilitar.gov.co/plan-anual-de-vacantes-y-prevision-de-recursos-humanos" TargetMode="External"/><Relationship Id="rId4" Type="http://schemas.openxmlformats.org/officeDocument/2006/relationships/hyperlink" Target="https://www.justiciamilitar.gov.co/plan-anual-de-vacantes-y-prevision-de-recursos-humanos" TargetMode="Externa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juspemil.sharepoint.com/:f:/s/OficinadePlaneacion/Eh2ypLRZU3ZCs0rMFuJbbKsBQ90H0w1Zqr52cENPI7mFzA?e=AL85Gh"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JENMOLI\AppData\Local\Microsoft\:b:\g\personal\diana_murcia_justiciamilitar_gov_co\Ec1m6QtQxtFCugMXS-CHI2EBVexvD_uWLMHQ-gwBSW-cwA%3fe=5OCWDU" TargetMode="External"/><Relationship Id="rId2" Type="http://schemas.openxmlformats.org/officeDocument/2006/relationships/hyperlink" Target="file:///C:\Users\JENMOLI\AppData\Local\Microsoft\:b:\g\personal\diana_murcia_justiciamilitar_gov_co\ESTWf6iMM9ZOpENbWx-1xoQBAwjAOJsTvU0xbYocoIUcAw%3fe=ubfcb3" TargetMode="External"/><Relationship Id="rId1" Type="http://schemas.openxmlformats.org/officeDocument/2006/relationships/hyperlink" Target="https://juspemil.sharepoint.com/:b:/s/OficinadePlaneacion/ERhYfTfZNP9MrFYgeZKAkQQBJLJEgxqAwdhDamuQeCVKAw?e=FAelFA"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juspemil.sharepoint.com/:b:/s/OficinadePlaneacion/EVUCTXExwd9BkjJUVANgTa8BYUlKoxEajx7DSrEiXV0znw?e=w3Bz9T" TargetMode="External"/></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juspemil.sharepoint.com/sites/OficinadePlaneacion/Documentos%20compartidos/:b:/g/personal/escuelajpm_justiciamilitar_gov_co/EWT2BTlhDrhMgItTAr1RmNABpI56MHti5yYaYce3ldsLsA?e=Vl6RGU" TargetMode="External"/><Relationship Id="rId7" Type="http://schemas.openxmlformats.org/officeDocument/2006/relationships/vmlDrawing" Target="../drawings/vmlDrawing2.vml"/><Relationship Id="rId2" Type="http://schemas.openxmlformats.org/officeDocument/2006/relationships/hyperlink" Target="https://juspemil.sharepoint.com/sites/OficinadePlaneacion/Documentos%20compartidos/:b:/g/personal/escuelajpm_justiciamilitar_gov_co/EWT2BTlhDrhMgItTAr1RmNABpI56MHti5yYaYce3ldsLsA?e=Vl6RGU" TargetMode="External"/><Relationship Id="rId1" Type="http://schemas.openxmlformats.org/officeDocument/2006/relationships/hyperlink" Target="https://juspemil.sharepoint.com/sites/OficinadePlaneacion/Documentos%20compartidos/:b:/g/personal/escuelajpm_justiciamilitar_gov_co/EXe91XR_UtBNoPredlu_Z4AB4qPZ0g_hHxX-oXTv62pNHQ?e=ngMuGv"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juspemil.sharepoint.com/sites/OficinadePlaneacion/Documentos%20compartidos/:b:/g/personal/escuelajpm_justiciamilitar_gov_co/EcLEdBy6lY9IjLOjgEqsix8B6i8kz2iWRpDj2gueyVVziQ?e=Phn55M"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hyperlink" Target="https://juspemil.sharepoint.com/:f:/s/OficinadeTecnologasdeInformacinydelasComunicaciones/EuOEHEjMAGxAmEC2ya8HW3wBPbUaYYvp9_Ed6An2_liIXQ?e=e6J262" TargetMode="External"/><Relationship Id="rId13" Type="http://schemas.openxmlformats.org/officeDocument/2006/relationships/hyperlink" Target="https://juspemil.sharepoint.com/:f:/s/OficinadeTecnologasdeInformacinydelasComunicaciones/EpNnUUvVIgpBngg_mzFraJYButRfyglydxQuW4fuYVnnQA?e=chfVvg" TargetMode="External"/><Relationship Id="rId18" Type="http://schemas.openxmlformats.org/officeDocument/2006/relationships/hyperlink" Target="https://juspemil.sharepoint.com/:f:/s/OficinadePlaneacion/EmRAwm8k4lpGkTgQtzcdehYB4WtxTZyS6kTbmziRpm1OJQ?e=Xl64K0" TargetMode="External"/><Relationship Id="rId26" Type="http://schemas.openxmlformats.org/officeDocument/2006/relationships/hyperlink" Target="https://juspemil.sharepoint.com/:f:/s/OficinadePlaneacion/EhVBmMA5spdCrCw0q6KE9zUBUzzcPzpXx-dyLwLf716Ogw?e=3mCCCU" TargetMode="External"/><Relationship Id="rId3" Type="http://schemas.openxmlformats.org/officeDocument/2006/relationships/hyperlink" Target="https://www.justiciamilitar.gov.co/sites/default/files/2023-07/Plan_Estrategico_de_Tecnologias_de_la%20Informacion_y_las_Comunicaciones_2022_2025_Actualizacion_2023.pdf" TargetMode="External"/><Relationship Id="rId21" Type="http://schemas.openxmlformats.org/officeDocument/2006/relationships/hyperlink" Target="https://juspemil.sharepoint.com/:f:/s/OficinadePlaneacion/EvxSA-fHl5RDgRKSqaRexgIBosrdftR-w6kbG4hmxnW19Q?e=uzjdPM" TargetMode="External"/><Relationship Id="rId7" Type="http://schemas.openxmlformats.org/officeDocument/2006/relationships/hyperlink" Target="https://juspemil.sharepoint.com/:f:/s/OficinadePlaneacion/EpjyvyYh76RMn6AhzaBwMwwB1Uf_hLYdeV3g99d8vxo6Zg?e=B4RCw7" TargetMode="External"/><Relationship Id="rId12" Type="http://schemas.openxmlformats.org/officeDocument/2006/relationships/hyperlink" Target="https://juspemil.sharepoint.com/:f:/s/OficinadeTecnologasdeInformacinydelasComunicaciones/EvKcTRUizeBLgFGgcpSsxOwBu_MF3v0jDhGZO43Yu_dneA?e=u47NUS" TargetMode="External"/><Relationship Id="rId17" Type="http://schemas.openxmlformats.org/officeDocument/2006/relationships/hyperlink" Target="https://juspemil.sharepoint.com/:f:/s/OficinadePlaneacion/EsLpSnQtNJJPu3Bezn-UIHMB4aUfnK4iBink_uMSgse5Mw?e=bIh0pG" TargetMode="External"/><Relationship Id="rId25" Type="http://schemas.openxmlformats.org/officeDocument/2006/relationships/hyperlink" Target="https://juspemil.sharepoint.com/:f:/s/OficinadePlaneacion/Eh0YHQk2cXBNn0s3VljTPnYBiBYVi0AdmGjZNXWSok2o_w?e=mba2WF" TargetMode="External"/><Relationship Id="rId2" Type="http://schemas.openxmlformats.org/officeDocument/2006/relationships/hyperlink" Target="https://sijpmp.justiciamilitar.gov.co/Home.aspx" TargetMode="External"/><Relationship Id="rId16" Type="http://schemas.openxmlformats.org/officeDocument/2006/relationships/hyperlink" Target="https://juspemil.sharepoint.com/:f:/s/OficinadePlaneacion/EtZBrvPjDudGvqsvO4xFxdgBDRNhcrSlcuiE9vdxPtAfgg?e=tFusY4" TargetMode="External"/><Relationship Id="rId20" Type="http://schemas.openxmlformats.org/officeDocument/2006/relationships/hyperlink" Target="https://juspemil.sharepoint.com/:f:/s/OficinadePlaneacion/EsWH8EKEWJ5ClIfwA6H59wwBtWUqcv5JXkF_GJeKAzefsg?e=ENUV93" TargetMode="External"/><Relationship Id="rId29" Type="http://schemas.openxmlformats.org/officeDocument/2006/relationships/drawing" Target="../drawings/drawing9.xml"/><Relationship Id="rId1" Type="http://schemas.openxmlformats.org/officeDocument/2006/relationships/hyperlink" Target="https://sgi.justiciamilitar.gov.co/app.php/staff/document/indexAllActive" TargetMode="External"/><Relationship Id="rId6" Type="http://schemas.openxmlformats.org/officeDocument/2006/relationships/hyperlink" Target="https://juspemil.sharepoint.com/:f:/s/OficinadePlaneacion/EgNPM_Rz_sZBmIbCWSvjjbMBSOuTYIDnrumnji7Ch9uflw?e=6carY1" TargetMode="External"/><Relationship Id="rId11" Type="http://schemas.openxmlformats.org/officeDocument/2006/relationships/hyperlink" Target="https://juspemil.sharepoint.com/:f:/s/OficinadeTecnologasdeInformacinydelasComunicaciones/EoqWCXa9x3xGjhU4w2G6Hj0BR6g3EG93vUN71NIEVjKwkQ?e=PXxDJV" TargetMode="External"/><Relationship Id="rId24" Type="http://schemas.openxmlformats.org/officeDocument/2006/relationships/hyperlink" Target="https://juspemil.sharepoint.com/:f:/s/OficinadePlaneacion/Eh0YHQk2cXBNn0s3VljTPnYBiBYVi0AdmGjZNXWSok2o_w?e=mba2WF" TargetMode="External"/><Relationship Id="rId5" Type="http://schemas.openxmlformats.org/officeDocument/2006/relationships/hyperlink" Target="https://app.powerbi.com/groups/me/reports/73381879-e72e-403d-95c9-fd4f50c0435b/ReportSectiondde2f250e17a98ba0ec0?ctid=5438af9f-686f-4b04-94a0-a858e5b7ba46&amp;experience=power-bi" TargetMode="External"/><Relationship Id="rId15" Type="http://schemas.openxmlformats.org/officeDocument/2006/relationships/hyperlink" Target="https://juspemil.sharepoint.com/:f:/s/OficinadePlaneacion/EvgRbjm19YVCsip8M2WOCWAB6t9rVuOX6NC6E5EvSpSLXw?e=iC5aiV" TargetMode="External"/><Relationship Id="rId23" Type="http://schemas.openxmlformats.org/officeDocument/2006/relationships/hyperlink" Target="https://juspemil.sharepoint.com/:f:/s/OficinadePlaneacion/Eh0YHQk2cXBNn0s3VljTPnYBiBYVi0AdmGjZNXWSok2o_w?e=mba2WF" TargetMode="External"/><Relationship Id="rId28" Type="http://schemas.openxmlformats.org/officeDocument/2006/relationships/printerSettings" Target="../printerSettings/printerSettings9.bin"/><Relationship Id="rId10" Type="http://schemas.openxmlformats.org/officeDocument/2006/relationships/hyperlink" Target="https://juspemil.sharepoint.com/:f:/s/OficinadeTecnologasdeInformacinydelasComunicaciones/EhInjC17SiZDniRRx6dVMMYB_QPTk3fc00LfIRYijOtEaQ?e=JyQ6ag" TargetMode="External"/><Relationship Id="rId19" Type="http://schemas.openxmlformats.org/officeDocument/2006/relationships/hyperlink" Target="https://juspemil.sharepoint.com/:f:/s/OficinadePlaneacion/EsWH8EKEWJ5ClIfwA6H59wwBtWUqcv5JXkF_GJeKAzefsg?e=TA2B60" TargetMode="External"/><Relationship Id="rId31" Type="http://schemas.openxmlformats.org/officeDocument/2006/relationships/comments" Target="../comments4.xml"/><Relationship Id="rId4" Type="http://schemas.openxmlformats.org/officeDocument/2006/relationships/hyperlink" Target="https://www.justiciamilitar.gov.co/sites/default/files/2023-09/Plan_de_Seguridad_y_Privacidad_de_la_Informacion_2023_UAEJPMP.pdf" TargetMode="External"/><Relationship Id="rId9" Type="http://schemas.openxmlformats.org/officeDocument/2006/relationships/hyperlink" Target="https://juspemil.sharepoint.com/:f:/s/OficinadePlaneacion/EpOeNqqOgJNPs5ZgHZgUZQ0BXI7_LYi-A3-iABk1PZjByA?e=4qpcFd" TargetMode="External"/><Relationship Id="rId14" Type="http://schemas.openxmlformats.org/officeDocument/2006/relationships/hyperlink" Target="https://juspemil.sharepoint.com/:f:/s/OficinadeTecnologasdeInformacinydelasComunicaciones/EgxlxCbv_mRGj6Jls95sHWkBd4cVuJaxFUJI_S_pANDMrw?e=19byHz" TargetMode="External"/><Relationship Id="rId22" Type="http://schemas.openxmlformats.org/officeDocument/2006/relationships/hyperlink" Target="https://juspemil.sharepoint.com/:f:/s/OficinadePlaneacion/Ei72xKMF7AdDo_Adz-8f8nABRVCm3txQQz_LhUgRWc6qSg?e=vC8fR9" TargetMode="External"/><Relationship Id="rId27" Type="http://schemas.openxmlformats.org/officeDocument/2006/relationships/hyperlink" Target="https://juspemil.sharepoint.com/:f:/s/OficinadePlaneacion/EhVBmMA5spdCrCw0q6KE9zUBUzzcPzpXx-dyLwLf716Ogw?e=XBGexx" TargetMode="External"/><Relationship Id="rId30"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8941-2030-41F8-9DFD-19D70F75613B}">
  <sheetPr>
    <tabColor rgb="FF00B050"/>
  </sheetPr>
  <dimension ref="A1:AB76"/>
  <sheetViews>
    <sheetView view="pageBreakPreview" zoomScale="50" zoomScaleNormal="57" zoomScaleSheetLayoutView="50" workbookViewId="0">
      <selection sqref="A1:AB1"/>
    </sheetView>
  </sheetViews>
  <sheetFormatPr baseColWidth="10" defaultColWidth="11.42578125" defaultRowHeight="14.25" x14ac:dyDescent="0.2"/>
  <cols>
    <col min="1" max="1" width="20.5703125" style="8" customWidth="1"/>
    <col min="2" max="2" width="17.42578125" style="8" customWidth="1"/>
    <col min="3" max="3" width="16.7109375" style="8" customWidth="1"/>
    <col min="4" max="4" width="20.28515625" style="8" customWidth="1"/>
    <col min="5" max="5" width="41.85546875" style="8" customWidth="1"/>
    <col min="6" max="6" width="26.42578125" style="13" customWidth="1"/>
    <col min="7" max="7" width="34.42578125" style="8" customWidth="1"/>
    <col min="8" max="8" width="7" style="8" customWidth="1"/>
    <col min="9" max="16" width="6.85546875" style="8" customWidth="1"/>
    <col min="17" max="17" width="6.28515625" style="8" customWidth="1"/>
    <col min="18" max="19" width="5.28515625" style="8" customWidth="1"/>
    <col min="20" max="20" width="6.28515625" style="8" customWidth="1"/>
    <col min="21" max="21" width="20.28515625" style="8" customWidth="1"/>
    <col min="22" max="22" width="18.42578125" style="8" customWidth="1"/>
    <col min="23" max="23" width="18.140625" style="8" customWidth="1"/>
    <col min="24" max="24" width="19" style="8" customWidth="1"/>
    <col min="25" max="27" width="60.7109375" style="8" customWidth="1"/>
    <col min="28" max="28" width="47.85546875" style="8" customWidth="1"/>
    <col min="29" max="257" width="9.140625" style="8"/>
    <col min="258" max="258" width="32.42578125" style="8" customWidth="1"/>
    <col min="259" max="259" width="17.85546875" style="8" customWidth="1"/>
    <col min="260" max="260" width="16.7109375" style="8" customWidth="1"/>
    <col min="261" max="261" width="17.85546875" style="8" customWidth="1"/>
    <col min="262" max="262" width="19.5703125" style="8" customWidth="1"/>
    <col min="263" max="263" width="41.85546875" style="8" customWidth="1"/>
    <col min="264" max="265" width="0" style="8" hidden="1" customWidth="1"/>
    <col min="266" max="266" width="5.28515625" style="8" customWidth="1"/>
    <col min="267" max="278" width="4.42578125" style="8" customWidth="1"/>
    <col min="279" max="281" width="15.85546875" style="8" customWidth="1"/>
    <col min="282" max="282" width="41.85546875" style="8" customWidth="1"/>
    <col min="283" max="283" width="21.42578125" style="8" customWidth="1"/>
    <col min="284" max="284" width="30.28515625" style="8" customWidth="1"/>
    <col min="285" max="513" width="9.140625" style="8"/>
    <col min="514" max="514" width="32.42578125" style="8" customWidth="1"/>
    <col min="515" max="515" width="17.85546875" style="8" customWidth="1"/>
    <col min="516" max="516" width="16.7109375" style="8" customWidth="1"/>
    <col min="517" max="517" width="17.85546875" style="8" customWidth="1"/>
    <col min="518" max="518" width="19.5703125" style="8" customWidth="1"/>
    <col min="519" max="519" width="41.85546875" style="8" customWidth="1"/>
    <col min="520" max="521" width="0" style="8" hidden="1" customWidth="1"/>
    <col min="522" max="522" width="5.28515625" style="8" customWidth="1"/>
    <col min="523" max="534" width="4.42578125" style="8" customWidth="1"/>
    <col min="535" max="537" width="15.85546875" style="8" customWidth="1"/>
    <col min="538" max="538" width="41.85546875" style="8" customWidth="1"/>
    <col min="539" max="539" width="21.42578125" style="8" customWidth="1"/>
    <col min="540" max="540" width="30.28515625" style="8" customWidth="1"/>
    <col min="541" max="769" width="9.140625" style="8"/>
    <col min="770" max="770" width="32.42578125" style="8" customWidth="1"/>
    <col min="771" max="771" width="17.85546875" style="8" customWidth="1"/>
    <col min="772" max="772" width="16.7109375" style="8" customWidth="1"/>
    <col min="773" max="773" width="17.85546875" style="8" customWidth="1"/>
    <col min="774" max="774" width="19.5703125" style="8" customWidth="1"/>
    <col min="775" max="775" width="41.85546875" style="8" customWidth="1"/>
    <col min="776" max="777" width="0" style="8" hidden="1" customWidth="1"/>
    <col min="778" max="778" width="5.28515625" style="8" customWidth="1"/>
    <col min="779" max="790" width="4.42578125" style="8" customWidth="1"/>
    <col min="791" max="793" width="15.85546875" style="8" customWidth="1"/>
    <col min="794" max="794" width="41.85546875" style="8" customWidth="1"/>
    <col min="795" max="795" width="21.42578125" style="8" customWidth="1"/>
    <col min="796" max="796" width="30.28515625" style="8" customWidth="1"/>
    <col min="797" max="1025" width="9.140625" style="8"/>
    <col min="1026" max="1026" width="32.42578125" style="8" customWidth="1"/>
    <col min="1027" max="1027" width="17.85546875" style="8" customWidth="1"/>
    <col min="1028" max="1028" width="16.7109375" style="8" customWidth="1"/>
    <col min="1029" max="1029" width="17.85546875" style="8" customWidth="1"/>
    <col min="1030" max="1030" width="19.5703125" style="8" customWidth="1"/>
    <col min="1031" max="1031" width="41.85546875" style="8" customWidth="1"/>
    <col min="1032" max="1033" width="0" style="8" hidden="1" customWidth="1"/>
    <col min="1034" max="1034" width="5.28515625" style="8" customWidth="1"/>
    <col min="1035" max="1046" width="4.42578125" style="8" customWidth="1"/>
    <col min="1047" max="1049" width="15.85546875" style="8" customWidth="1"/>
    <col min="1050" max="1050" width="41.85546875" style="8" customWidth="1"/>
    <col min="1051" max="1051" width="21.42578125" style="8" customWidth="1"/>
    <col min="1052" max="1052" width="30.28515625" style="8" customWidth="1"/>
    <col min="1053" max="1281" width="9.140625" style="8"/>
    <col min="1282" max="1282" width="32.42578125" style="8" customWidth="1"/>
    <col min="1283" max="1283" width="17.85546875" style="8" customWidth="1"/>
    <col min="1284" max="1284" width="16.7109375" style="8" customWidth="1"/>
    <col min="1285" max="1285" width="17.85546875" style="8" customWidth="1"/>
    <col min="1286" max="1286" width="19.5703125" style="8" customWidth="1"/>
    <col min="1287" max="1287" width="41.85546875" style="8" customWidth="1"/>
    <col min="1288" max="1289" width="0" style="8" hidden="1" customWidth="1"/>
    <col min="1290" max="1290" width="5.28515625" style="8" customWidth="1"/>
    <col min="1291" max="1302" width="4.42578125" style="8" customWidth="1"/>
    <col min="1303" max="1305" width="15.85546875" style="8" customWidth="1"/>
    <col min="1306" max="1306" width="41.85546875" style="8" customWidth="1"/>
    <col min="1307" max="1307" width="21.42578125" style="8" customWidth="1"/>
    <col min="1308" max="1308" width="30.28515625" style="8" customWidth="1"/>
    <col min="1309" max="1537" width="9.140625" style="8"/>
    <col min="1538" max="1538" width="32.42578125" style="8" customWidth="1"/>
    <col min="1539" max="1539" width="17.85546875" style="8" customWidth="1"/>
    <col min="1540" max="1540" width="16.7109375" style="8" customWidth="1"/>
    <col min="1541" max="1541" width="17.85546875" style="8" customWidth="1"/>
    <col min="1542" max="1542" width="19.5703125" style="8" customWidth="1"/>
    <col min="1543" max="1543" width="41.85546875" style="8" customWidth="1"/>
    <col min="1544" max="1545" width="0" style="8" hidden="1" customWidth="1"/>
    <col min="1546" max="1546" width="5.28515625" style="8" customWidth="1"/>
    <col min="1547" max="1558" width="4.42578125" style="8" customWidth="1"/>
    <col min="1559" max="1561" width="15.85546875" style="8" customWidth="1"/>
    <col min="1562" max="1562" width="41.85546875" style="8" customWidth="1"/>
    <col min="1563" max="1563" width="21.42578125" style="8" customWidth="1"/>
    <col min="1564" max="1564" width="30.28515625" style="8" customWidth="1"/>
    <col min="1565" max="1793" width="9.140625" style="8"/>
    <col min="1794" max="1794" width="32.42578125" style="8" customWidth="1"/>
    <col min="1795" max="1795" width="17.85546875" style="8" customWidth="1"/>
    <col min="1796" max="1796" width="16.7109375" style="8" customWidth="1"/>
    <col min="1797" max="1797" width="17.85546875" style="8" customWidth="1"/>
    <col min="1798" max="1798" width="19.5703125" style="8" customWidth="1"/>
    <col min="1799" max="1799" width="41.85546875" style="8" customWidth="1"/>
    <col min="1800" max="1801" width="0" style="8" hidden="1" customWidth="1"/>
    <col min="1802" max="1802" width="5.28515625" style="8" customWidth="1"/>
    <col min="1803" max="1814" width="4.42578125" style="8" customWidth="1"/>
    <col min="1815" max="1817" width="15.85546875" style="8" customWidth="1"/>
    <col min="1818" max="1818" width="41.85546875" style="8" customWidth="1"/>
    <col min="1819" max="1819" width="21.42578125" style="8" customWidth="1"/>
    <col min="1820" max="1820" width="30.28515625" style="8" customWidth="1"/>
    <col min="1821" max="2049" width="9.140625" style="8"/>
    <col min="2050" max="2050" width="32.42578125" style="8" customWidth="1"/>
    <col min="2051" max="2051" width="17.85546875" style="8" customWidth="1"/>
    <col min="2052" max="2052" width="16.7109375" style="8" customWidth="1"/>
    <col min="2053" max="2053" width="17.85546875" style="8" customWidth="1"/>
    <col min="2054" max="2054" width="19.5703125" style="8" customWidth="1"/>
    <col min="2055" max="2055" width="41.85546875" style="8" customWidth="1"/>
    <col min="2056" max="2057" width="0" style="8" hidden="1" customWidth="1"/>
    <col min="2058" max="2058" width="5.28515625" style="8" customWidth="1"/>
    <col min="2059" max="2070" width="4.42578125" style="8" customWidth="1"/>
    <col min="2071" max="2073" width="15.85546875" style="8" customWidth="1"/>
    <col min="2074" max="2074" width="41.85546875" style="8" customWidth="1"/>
    <col min="2075" max="2075" width="21.42578125" style="8" customWidth="1"/>
    <col min="2076" max="2076" width="30.28515625" style="8" customWidth="1"/>
    <col min="2077" max="2305" width="9.140625" style="8"/>
    <col min="2306" max="2306" width="32.42578125" style="8" customWidth="1"/>
    <col min="2307" max="2307" width="17.85546875" style="8" customWidth="1"/>
    <col min="2308" max="2308" width="16.7109375" style="8" customWidth="1"/>
    <col min="2309" max="2309" width="17.85546875" style="8" customWidth="1"/>
    <col min="2310" max="2310" width="19.5703125" style="8" customWidth="1"/>
    <col min="2311" max="2311" width="41.85546875" style="8" customWidth="1"/>
    <col min="2312" max="2313" width="0" style="8" hidden="1" customWidth="1"/>
    <col min="2314" max="2314" width="5.28515625" style="8" customWidth="1"/>
    <col min="2315" max="2326" width="4.42578125" style="8" customWidth="1"/>
    <col min="2327" max="2329" width="15.85546875" style="8" customWidth="1"/>
    <col min="2330" max="2330" width="41.85546875" style="8" customWidth="1"/>
    <col min="2331" max="2331" width="21.42578125" style="8" customWidth="1"/>
    <col min="2332" max="2332" width="30.28515625" style="8" customWidth="1"/>
    <col min="2333" max="2561" width="9.140625" style="8"/>
    <col min="2562" max="2562" width="32.42578125" style="8" customWidth="1"/>
    <col min="2563" max="2563" width="17.85546875" style="8" customWidth="1"/>
    <col min="2564" max="2564" width="16.7109375" style="8" customWidth="1"/>
    <col min="2565" max="2565" width="17.85546875" style="8" customWidth="1"/>
    <col min="2566" max="2566" width="19.5703125" style="8" customWidth="1"/>
    <col min="2567" max="2567" width="41.85546875" style="8" customWidth="1"/>
    <col min="2568" max="2569" width="0" style="8" hidden="1" customWidth="1"/>
    <col min="2570" max="2570" width="5.28515625" style="8" customWidth="1"/>
    <col min="2571" max="2582" width="4.42578125" style="8" customWidth="1"/>
    <col min="2583" max="2585" width="15.85546875" style="8" customWidth="1"/>
    <col min="2586" max="2586" width="41.85546875" style="8" customWidth="1"/>
    <col min="2587" max="2587" width="21.42578125" style="8" customWidth="1"/>
    <col min="2588" max="2588" width="30.28515625" style="8" customWidth="1"/>
    <col min="2589" max="2817" width="9.140625" style="8"/>
    <col min="2818" max="2818" width="32.42578125" style="8" customWidth="1"/>
    <col min="2819" max="2819" width="17.85546875" style="8" customWidth="1"/>
    <col min="2820" max="2820" width="16.7109375" style="8" customWidth="1"/>
    <col min="2821" max="2821" width="17.85546875" style="8" customWidth="1"/>
    <col min="2822" max="2822" width="19.5703125" style="8" customWidth="1"/>
    <col min="2823" max="2823" width="41.85546875" style="8" customWidth="1"/>
    <col min="2824" max="2825" width="0" style="8" hidden="1" customWidth="1"/>
    <col min="2826" max="2826" width="5.28515625" style="8" customWidth="1"/>
    <col min="2827" max="2838" width="4.42578125" style="8" customWidth="1"/>
    <col min="2839" max="2841" width="15.85546875" style="8" customWidth="1"/>
    <col min="2842" max="2842" width="41.85546875" style="8" customWidth="1"/>
    <col min="2843" max="2843" width="21.42578125" style="8" customWidth="1"/>
    <col min="2844" max="2844" width="30.28515625" style="8" customWidth="1"/>
    <col min="2845" max="3073" width="9.140625" style="8"/>
    <col min="3074" max="3074" width="32.42578125" style="8" customWidth="1"/>
    <col min="3075" max="3075" width="17.85546875" style="8" customWidth="1"/>
    <col min="3076" max="3076" width="16.7109375" style="8" customWidth="1"/>
    <col min="3077" max="3077" width="17.85546875" style="8" customWidth="1"/>
    <col min="3078" max="3078" width="19.5703125" style="8" customWidth="1"/>
    <col min="3079" max="3079" width="41.85546875" style="8" customWidth="1"/>
    <col min="3080" max="3081" width="0" style="8" hidden="1" customWidth="1"/>
    <col min="3082" max="3082" width="5.28515625" style="8" customWidth="1"/>
    <col min="3083" max="3094" width="4.42578125" style="8" customWidth="1"/>
    <col min="3095" max="3097" width="15.85546875" style="8" customWidth="1"/>
    <col min="3098" max="3098" width="41.85546875" style="8" customWidth="1"/>
    <col min="3099" max="3099" width="21.42578125" style="8" customWidth="1"/>
    <col min="3100" max="3100" width="30.28515625" style="8" customWidth="1"/>
    <col min="3101" max="3329" width="9.140625" style="8"/>
    <col min="3330" max="3330" width="32.42578125" style="8" customWidth="1"/>
    <col min="3331" max="3331" width="17.85546875" style="8" customWidth="1"/>
    <col min="3332" max="3332" width="16.7109375" style="8" customWidth="1"/>
    <col min="3333" max="3333" width="17.85546875" style="8" customWidth="1"/>
    <col min="3334" max="3334" width="19.5703125" style="8" customWidth="1"/>
    <col min="3335" max="3335" width="41.85546875" style="8" customWidth="1"/>
    <col min="3336" max="3337" width="0" style="8" hidden="1" customWidth="1"/>
    <col min="3338" max="3338" width="5.28515625" style="8" customWidth="1"/>
    <col min="3339" max="3350" width="4.42578125" style="8" customWidth="1"/>
    <col min="3351" max="3353" width="15.85546875" style="8" customWidth="1"/>
    <col min="3354" max="3354" width="41.85546875" style="8" customWidth="1"/>
    <col min="3355" max="3355" width="21.42578125" style="8" customWidth="1"/>
    <col min="3356" max="3356" width="30.28515625" style="8" customWidth="1"/>
    <col min="3357" max="3585" width="9.140625" style="8"/>
    <col min="3586" max="3586" width="32.42578125" style="8" customWidth="1"/>
    <col min="3587" max="3587" width="17.85546875" style="8" customWidth="1"/>
    <col min="3588" max="3588" width="16.7109375" style="8" customWidth="1"/>
    <col min="3589" max="3589" width="17.85546875" style="8" customWidth="1"/>
    <col min="3590" max="3590" width="19.5703125" style="8" customWidth="1"/>
    <col min="3591" max="3591" width="41.85546875" style="8" customWidth="1"/>
    <col min="3592" max="3593" width="0" style="8" hidden="1" customWidth="1"/>
    <col min="3594" max="3594" width="5.28515625" style="8" customWidth="1"/>
    <col min="3595" max="3606" width="4.42578125" style="8" customWidth="1"/>
    <col min="3607" max="3609" width="15.85546875" style="8" customWidth="1"/>
    <col min="3610" max="3610" width="41.85546875" style="8" customWidth="1"/>
    <col min="3611" max="3611" width="21.42578125" style="8" customWidth="1"/>
    <col min="3612" max="3612" width="30.28515625" style="8" customWidth="1"/>
    <col min="3613" max="3841" width="9.140625" style="8"/>
    <col min="3842" max="3842" width="32.42578125" style="8" customWidth="1"/>
    <col min="3843" max="3843" width="17.85546875" style="8" customWidth="1"/>
    <col min="3844" max="3844" width="16.7109375" style="8" customWidth="1"/>
    <col min="3845" max="3845" width="17.85546875" style="8" customWidth="1"/>
    <col min="3846" max="3846" width="19.5703125" style="8" customWidth="1"/>
    <col min="3847" max="3847" width="41.85546875" style="8" customWidth="1"/>
    <col min="3848" max="3849" width="0" style="8" hidden="1" customWidth="1"/>
    <col min="3850" max="3850" width="5.28515625" style="8" customWidth="1"/>
    <col min="3851" max="3862" width="4.42578125" style="8" customWidth="1"/>
    <col min="3863" max="3865" width="15.85546875" style="8" customWidth="1"/>
    <col min="3866" max="3866" width="41.85546875" style="8" customWidth="1"/>
    <col min="3867" max="3867" width="21.42578125" style="8" customWidth="1"/>
    <col min="3868" max="3868" width="30.28515625" style="8" customWidth="1"/>
    <col min="3869" max="4097" width="9.140625" style="8"/>
    <col min="4098" max="4098" width="32.42578125" style="8" customWidth="1"/>
    <col min="4099" max="4099" width="17.85546875" style="8" customWidth="1"/>
    <col min="4100" max="4100" width="16.7109375" style="8" customWidth="1"/>
    <col min="4101" max="4101" width="17.85546875" style="8" customWidth="1"/>
    <col min="4102" max="4102" width="19.5703125" style="8" customWidth="1"/>
    <col min="4103" max="4103" width="41.85546875" style="8" customWidth="1"/>
    <col min="4104" max="4105" width="0" style="8" hidden="1" customWidth="1"/>
    <col min="4106" max="4106" width="5.28515625" style="8" customWidth="1"/>
    <col min="4107" max="4118" width="4.42578125" style="8" customWidth="1"/>
    <col min="4119" max="4121" width="15.85546875" style="8" customWidth="1"/>
    <col min="4122" max="4122" width="41.85546875" style="8" customWidth="1"/>
    <col min="4123" max="4123" width="21.42578125" style="8" customWidth="1"/>
    <col min="4124" max="4124" width="30.28515625" style="8" customWidth="1"/>
    <col min="4125" max="4353" width="9.140625" style="8"/>
    <col min="4354" max="4354" width="32.42578125" style="8" customWidth="1"/>
    <col min="4355" max="4355" width="17.85546875" style="8" customWidth="1"/>
    <col min="4356" max="4356" width="16.7109375" style="8" customWidth="1"/>
    <col min="4357" max="4357" width="17.85546875" style="8" customWidth="1"/>
    <col min="4358" max="4358" width="19.5703125" style="8" customWidth="1"/>
    <col min="4359" max="4359" width="41.85546875" style="8" customWidth="1"/>
    <col min="4360" max="4361" width="0" style="8" hidden="1" customWidth="1"/>
    <col min="4362" max="4362" width="5.28515625" style="8" customWidth="1"/>
    <col min="4363" max="4374" width="4.42578125" style="8" customWidth="1"/>
    <col min="4375" max="4377" width="15.85546875" style="8" customWidth="1"/>
    <col min="4378" max="4378" width="41.85546875" style="8" customWidth="1"/>
    <col min="4379" max="4379" width="21.42578125" style="8" customWidth="1"/>
    <col min="4380" max="4380" width="30.28515625" style="8" customWidth="1"/>
    <col min="4381" max="4609" width="9.140625" style="8"/>
    <col min="4610" max="4610" width="32.42578125" style="8" customWidth="1"/>
    <col min="4611" max="4611" width="17.85546875" style="8" customWidth="1"/>
    <col min="4612" max="4612" width="16.7109375" style="8" customWidth="1"/>
    <col min="4613" max="4613" width="17.85546875" style="8" customWidth="1"/>
    <col min="4614" max="4614" width="19.5703125" style="8" customWidth="1"/>
    <col min="4615" max="4615" width="41.85546875" style="8" customWidth="1"/>
    <col min="4616" max="4617" width="0" style="8" hidden="1" customWidth="1"/>
    <col min="4618" max="4618" width="5.28515625" style="8" customWidth="1"/>
    <col min="4619" max="4630" width="4.42578125" style="8" customWidth="1"/>
    <col min="4631" max="4633" width="15.85546875" style="8" customWidth="1"/>
    <col min="4634" max="4634" width="41.85546875" style="8" customWidth="1"/>
    <col min="4635" max="4635" width="21.42578125" style="8" customWidth="1"/>
    <col min="4636" max="4636" width="30.28515625" style="8" customWidth="1"/>
    <col min="4637" max="4865" width="9.140625" style="8"/>
    <col min="4866" max="4866" width="32.42578125" style="8" customWidth="1"/>
    <col min="4867" max="4867" width="17.85546875" style="8" customWidth="1"/>
    <col min="4868" max="4868" width="16.7109375" style="8" customWidth="1"/>
    <col min="4869" max="4869" width="17.85546875" style="8" customWidth="1"/>
    <col min="4870" max="4870" width="19.5703125" style="8" customWidth="1"/>
    <col min="4871" max="4871" width="41.85546875" style="8" customWidth="1"/>
    <col min="4872" max="4873" width="0" style="8" hidden="1" customWidth="1"/>
    <col min="4874" max="4874" width="5.28515625" style="8" customWidth="1"/>
    <col min="4875" max="4886" width="4.42578125" style="8" customWidth="1"/>
    <col min="4887" max="4889" width="15.85546875" style="8" customWidth="1"/>
    <col min="4890" max="4890" width="41.85546875" style="8" customWidth="1"/>
    <col min="4891" max="4891" width="21.42578125" style="8" customWidth="1"/>
    <col min="4892" max="4892" width="30.28515625" style="8" customWidth="1"/>
    <col min="4893" max="5121" width="9.140625" style="8"/>
    <col min="5122" max="5122" width="32.42578125" style="8" customWidth="1"/>
    <col min="5123" max="5123" width="17.85546875" style="8" customWidth="1"/>
    <col min="5124" max="5124" width="16.7109375" style="8" customWidth="1"/>
    <col min="5125" max="5125" width="17.85546875" style="8" customWidth="1"/>
    <col min="5126" max="5126" width="19.5703125" style="8" customWidth="1"/>
    <col min="5127" max="5127" width="41.85546875" style="8" customWidth="1"/>
    <col min="5128" max="5129" width="0" style="8" hidden="1" customWidth="1"/>
    <col min="5130" max="5130" width="5.28515625" style="8" customWidth="1"/>
    <col min="5131" max="5142" width="4.42578125" style="8" customWidth="1"/>
    <col min="5143" max="5145" width="15.85546875" style="8" customWidth="1"/>
    <col min="5146" max="5146" width="41.85546875" style="8" customWidth="1"/>
    <col min="5147" max="5147" width="21.42578125" style="8" customWidth="1"/>
    <col min="5148" max="5148" width="30.28515625" style="8" customWidth="1"/>
    <col min="5149" max="5377" width="9.140625" style="8"/>
    <col min="5378" max="5378" width="32.42578125" style="8" customWidth="1"/>
    <col min="5379" max="5379" width="17.85546875" style="8" customWidth="1"/>
    <col min="5380" max="5380" width="16.7109375" style="8" customWidth="1"/>
    <col min="5381" max="5381" width="17.85546875" style="8" customWidth="1"/>
    <col min="5382" max="5382" width="19.5703125" style="8" customWidth="1"/>
    <col min="5383" max="5383" width="41.85546875" style="8" customWidth="1"/>
    <col min="5384" max="5385" width="0" style="8" hidden="1" customWidth="1"/>
    <col min="5386" max="5386" width="5.28515625" style="8" customWidth="1"/>
    <col min="5387" max="5398" width="4.42578125" style="8" customWidth="1"/>
    <col min="5399" max="5401" width="15.85546875" style="8" customWidth="1"/>
    <col min="5402" max="5402" width="41.85546875" style="8" customWidth="1"/>
    <col min="5403" max="5403" width="21.42578125" style="8" customWidth="1"/>
    <col min="5404" max="5404" width="30.28515625" style="8" customWidth="1"/>
    <col min="5405" max="5633" width="9.140625" style="8"/>
    <col min="5634" max="5634" width="32.42578125" style="8" customWidth="1"/>
    <col min="5635" max="5635" width="17.85546875" style="8" customWidth="1"/>
    <col min="5636" max="5636" width="16.7109375" style="8" customWidth="1"/>
    <col min="5637" max="5637" width="17.85546875" style="8" customWidth="1"/>
    <col min="5638" max="5638" width="19.5703125" style="8" customWidth="1"/>
    <col min="5639" max="5639" width="41.85546875" style="8" customWidth="1"/>
    <col min="5640" max="5641" width="0" style="8" hidden="1" customWidth="1"/>
    <col min="5642" max="5642" width="5.28515625" style="8" customWidth="1"/>
    <col min="5643" max="5654" width="4.42578125" style="8" customWidth="1"/>
    <col min="5655" max="5657" width="15.85546875" style="8" customWidth="1"/>
    <col min="5658" max="5658" width="41.85546875" style="8" customWidth="1"/>
    <col min="5659" max="5659" width="21.42578125" style="8" customWidth="1"/>
    <col min="5660" max="5660" width="30.28515625" style="8" customWidth="1"/>
    <col min="5661" max="5889" width="9.140625" style="8"/>
    <col min="5890" max="5890" width="32.42578125" style="8" customWidth="1"/>
    <col min="5891" max="5891" width="17.85546875" style="8" customWidth="1"/>
    <col min="5892" max="5892" width="16.7109375" style="8" customWidth="1"/>
    <col min="5893" max="5893" width="17.85546875" style="8" customWidth="1"/>
    <col min="5894" max="5894" width="19.5703125" style="8" customWidth="1"/>
    <col min="5895" max="5895" width="41.85546875" style="8" customWidth="1"/>
    <col min="5896" max="5897" width="0" style="8" hidden="1" customWidth="1"/>
    <col min="5898" max="5898" width="5.28515625" style="8" customWidth="1"/>
    <col min="5899" max="5910" width="4.42578125" style="8" customWidth="1"/>
    <col min="5911" max="5913" width="15.85546875" style="8" customWidth="1"/>
    <col min="5914" max="5914" width="41.85546875" style="8" customWidth="1"/>
    <col min="5915" max="5915" width="21.42578125" style="8" customWidth="1"/>
    <col min="5916" max="5916" width="30.28515625" style="8" customWidth="1"/>
    <col min="5917" max="6145" width="9.140625" style="8"/>
    <col min="6146" max="6146" width="32.42578125" style="8" customWidth="1"/>
    <col min="6147" max="6147" width="17.85546875" style="8" customWidth="1"/>
    <col min="6148" max="6148" width="16.7109375" style="8" customWidth="1"/>
    <col min="6149" max="6149" width="17.85546875" style="8" customWidth="1"/>
    <col min="6150" max="6150" width="19.5703125" style="8" customWidth="1"/>
    <col min="6151" max="6151" width="41.85546875" style="8" customWidth="1"/>
    <col min="6152" max="6153" width="0" style="8" hidden="1" customWidth="1"/>
    <col min="6154" max="6154" width="5.28515625" style="8" customWidth="1"/>
    <col min="6155" max="6166" width="4.42578125" style="8" customWidth="1"/>
    <col min="6167" max="6169" width="15.85546875" style="8" customWidth="1"/>
    <col min="6170" max="6170" width="41.85546875" style="8" customWidth="1"/>
    <col min="6171" max="6171" width="21.42578125" style="8" customWidth="1"/>
    <col min="6172" max="6172" width="30.28515625" style="8" customWidth="1"/>
    <col min="6173" max="6401" width="9.140625" style="8"/>
    <col min="6402" max="6402" width="32.42578125" style="8" customWidth="1"/>
    <col min="6403" max="6403" width="17.85546875" style="8" customWidth="1"/>
    <col min="6404" max="6404" width="16.7109375" style="8" customWidth="1"/>
    <col min="6405" max="6405" width="17.85546875" style="8" customWidth="1"/>
    <col min="6406" max="6406" width="19.5703125" style="8" customWidth="1"/>
    <col min="6407" max="6407" width="41.85546875" style="8" customWidth="1"/>
    <col min="6408" max="6409" width="0" style="8" hidden="1" customWidth="1"/>
    <col min="6410" max="6410" width="5.28515625" style="8" customWidth="1"/>
    <col min="6411" max="6422" width="4.42578125" style="8" customWidth="1"/>
    <col min="6423" max="6425" width="15.85546875" style="8" customWidth="1"/>
    <col min="6426" max="6426" width="41.85546875" style="8" customWidth="1"/>
    <col min="6427" max="6427" width="21.42578125" style="8" customWidth="1"/>
    <col min="6428" max="6428" width="30.28515625" style="8" customWidth="1"/>
    <col min="6429" max="6657" width="9.140625" style="8"/>
    <col min="6658" max="6658" width="32.42578125" style="8" customWidth="1"/>
    <col min="6659" max="6659" width="17.85546875" style="8" customWidth="1"/>
    <col min="6660" max="6660" width="16.7109375" style="8" customWidth="1"/>
    <col min="6661" max="6661" width="17.85546875" style="8" customWidth="1"/>
    <col min="6662" max="6662" width="19.5703125" style="8" customWidth="1"/>
    <col min="6663" max="6663" width="41.85546875" style="8" customWidth="1"/>
    <col min="6664" max="6665" width="0" style="8" hidden="1" customWidth="1"/>
    <col min="6666" max="6666" width="5.28515625" style="8" customWidth="1"/>
    <col min="6667" max="6678" width="4.42578125" style="8" customWidth="1"/>
    <col min="6679" max="6681" width="15.85546875" style="8" customWidth="1"/>
    <col min="6682" max="6682" width="41.85546875" style="8" customWidth="1"/>
    <col min="6683" max="6683" width="21.42578125" style="8" customWidth="1"/>
    <col min="6684" max="6684" width="30.28515625" style="8" customWidth="1"/>
    <col min="6685" max="6913" width="9.140625" style="8"/>
    <col min="6914" max="6914" width="32.42578125" style="8" customWidth="1"/>
    <col min="6915" max="6915" width="17.85546875" style="8" customWidth="1"/>
    <col min="6916" max="6916" width="16.7109375" style="8" customWidth="1"/>
    <col min="6917" max="6917" width="17.85546875" style="8" customWidth="1"/>
    <col min="6918" max="6918" width="19.5703125" style="8" customWidth="1"/>
    <col min="6919" max="6919" width="41.85546875" style="8" customWidth="1"/>
    <col min="6920" max="6921" width="0" style="8" hidden="1" customWidth="1"/>
    <col min="6922" max="6922" width="5.28515625" style="8" customWidth="1"/>
    <col min="6923" max="6934" width="4.42578125" style="8" customWidth="1"/>
    <col min="6935" max="6937" width="15.85546875" style="8" customWidth="1"/>
    <col min="6938" max="6938" width="41.85546875" style="8" customWidth="1"/>
    <col min="6939" max="6939" width="21.42578125" style="8" customWidth="1"/>
    <col min="6940" max="6940" width="30.28515625" style="8" customWidth="1"/>
    <col min="6941" max="7169" width="9.140625" style="8"/>
    <col min="7170" max="7170" width="32.42578125" style="8" customWidth="1"/>
    <col min="7171" max="7171" width="17.85546875" style="8" customWidth="1"/>
    <col min="7172" max="7172" width="16.7109375" style="8" customWidth="1"/>
    <col min="7173" max="7173" width="17.85546875" style="8" customWidth="1"/>
    <col min="7174" max="7174" width="19.5703125" style="8" customWidth="1"/>
    <col min="7175" max="7175" width="41.85546875" style="8" customWidth="1"/>
    <col min="7176" max="7177" width="0" style="8" hidden="1" customWidth="1"/>
    <col min="7178" max="7178" width="5.28515625" style="8" customWidth="1"/>
    <col min="7179" max="7190" width="4.42578125" style="8" customWidth="1"/>
    <col min="7191" max="7193" width="15.85546875" style="8" customWidth="1"/>
    <col min="7194" max="7194" width="41.85546875" style="8" customWidth="1"/>
    <col min="7195" max="7195" width="21.42578125" style="8" customWidth="1"/>
    <col min="7196" max="7196" width="30.28515625" style="8" customWidth="1"/>
    <col min="7197" max="7425" width="9.140625" style="8"/>
    <col min="7426" max="7426" width="32.42578125" style="8" customWidth="1"/>
    <col min="7427" max="7427" width="17.85546875" style="8" customWidth="1"/>
    <col min="7428" max="7428" width="16.7109375" style="8" customWidth="1"/>
    <col min="7429" max="7429" width="17.85546875" style="8" customWidth="1"/>
    <col min="7430" max="7430" width="19.5703125" style="8" customWidth="1"/>
    <col min="7431" max="7431" width="41.85546875" style="8" customWidth="1"/>
    <col min="7432" max="7433" width="0" style="8" hidden="1" customWidth="1"/>
    <col min="7434" max="7434" width="5.28515625" style="8" customWidth="1"/>
    <col min="7435" max="7446" width="4.42578125" style="8" customWidth="1"/>
    <col min="7447" max="7449" width="15.85546875" style="8" customWidth="1"/>
    <col min="7450" max="7450" width="41.85546875" style="8" customWidth="1"/>
    <col min="7451" max="7451" width="21.42578125" style="8" customWidth="1"/>
    <col min="7452" max="7452" width="30.28515625" style="8" customWidth="1"/>
    <col min="7453" max="7681" width="9.140625" style="8"/>
    <col min="7682" max="7682" width="32.42578125" style="8" customWidth="1"/>
    <col min="7683" max="7683" width="17.85546875" style="8" customWidth="1"/>
    <col min="7684" max="7684" width="16.7109375" style="8" customWidth="1"/>
    <col min="7685" max="7685" width="17.85546875" style="8" customWidth="1"/>
    <col min="7686" max="7686" width="19.5703125" style="8" customWidth="1"/>
    <col min="7687" max="7687" width="41.85546875" style="8" customWidth="1"/>
    <col min="7688" max="7689" width="0" style="8" hidden="1" customWidth="1"/>
    <col min="7690" max="7690" width="5.28515625" style="8" customWidth="1"/>
    <col min="7691" max="7702" width="4.42578125" style="8" customWidth="1"/>
    <col min="7703" max="7705" width="15.85546875" style="8" customWidth="1"/>
    <col min="7706" max="7706" width="41.85546875" style="8" customWidth="1"/>
    <col min="7707" max="7707" width="21.42578125" style="8" customWidth="1"/>
    <col min="7708" max="7708" width="30.28515625" style="8" customWidth="1"/>
    <col min="7709" max="7937" width="9.140625" style="8"/>
    <col min="7938" max="7938" width="32.42578125" style="8" customWidth="1"/>
    <col min="7939" max="7939" width="17.85546875" style="8" customWidth="1"/>
    <col min="7940" max="7940" width="16.7109375" style="8" customWidth="1"/>
    <col min="7941" max="7941" width="17.85546875" style="8" customWidth="1"/>
    <col min="7942" max="7942" width="19.5703125" style="8" customWidth="1"/>
    <col min="7943" max="7943" width="41.85546875" style="8" customWidth="1"/>
    <col min="7944" max="7945" width="0" style="8" hidden="1" customWidth="1"/>
    <col min="7946" max="7946" width="5.28515625" style="8" customWidth="1"/>
    <col min="7947" max="7958" width="4.42578125" style="8" customWidth="1"/>
    <col min="7959" max="7961" width="15.85546875" style="8" customWidth="1"/>
    <col min="7962" max="7962" width="41.85546875" style="8" customWidth="1"/>
    <col min="7963" max="7963" width="21.42578125" style="8" customWidth="1"/>
    <col min="7964" max="7964" width="30.28515625" style="8" customWidth="1"/>
    <col min="7965" max="8193" width="9.140625" style="8"/>
    <col min="8194" max="8194" width="32.42578125" style="8" customWidth="1"/>
    <col min="8195" max="8195" width="17.85546875" style="8" customWidth="1"/>
    <col min="8196" max="8196" width="16.7109375" style="8" customWidth="1"/>
    <col min="8197" max="8197" width="17.85546875" style="8" customWidth="1"/>
    <col min="8198" max="8198" width="19.5703125" style="8" customWidth="1"/>
    <col min="8199" max="8199" width="41.85546875" style="8" customWidth="1"/>
    <col min="8200" max="8201" width="0" style="8" hidden="1" customWidth="1"/>
    <col min="8202" max="8202" width="5.28515625" style="8" customWidth="1"/>
    <col min="8203" max="8214" width="4.42578125" style="8" customWidth="1"/>
    <col min="8215" max="8217" width="15.85546875" style="8" customWidth="1"/>
    <col min="8218" max="8218" width="41.85546875" style="8" customWidth="1"/>
    <col min="8219" max="8219" width="21.42578125" style="8" customWidth="1"/>
    <col min="8220" max="8220" width="30.28515625" style="8" customWidth="1"/>
    <col min="8221" max="8449" width="9.140625" style="8"/>
    <col min="8450" max="8450" width="32.42578125" style="8" customWidth="1"/>
    <col min="8451" max="8451" width="17.85546875" style="8" customWidth="1"/>
    <col min="8452" max="8452" width="16.7109375" style="8" customWidth="1"/>
    <col min="8453" max="8453" width="17.85546875" style="8" customWidth="1"/>
    <col min="8454" max="8454" width="19.5703125" style="8" customWidth="1"/>
    <col min="8455" max="8455" width="41.85546875" style="8" customWidth="1"/>
    <col min="8456" max="8457" width="0" style="8" hidden="1" customWidth="1"/>
    <col min="8458" max="8458" width="5.28515625" style="8" customWidth="1"/>
    <col min="8459" max="8470" width="4.42578125" style="8" customWidth="1"/>
    <col min="8471" max="8473" width="15.85546875" style="8" customWidth="1"/>
    <col min="8474" max="8474" width="41.85546875" style="8" customWidth="1"/>
    <col min="8475" max="8475" width="21.42578125" style="8" customWidth="1"/>
    <col min="8476" max="8476" width="30.28515625" style="8" customWidth="1"/>
    <col min="8477" max="8705" width="9.140625" style="8"/>
    <col min="8706" max="8706" width="32.42578125" style="8" customWidth="1"/>
    <col min="8707" max="8707" width="17.85546875" style="8" customWidth="1"/>
    <col min="8708" max="8708" width="16.7109375" style="8" customWidth="1"/>
    <col min="8709" max="8709" width="17.85546875" style="8" customWidth="1"/>
    <col min="8710" max="8710" width="19.5703125" style="8" customWidth="1"/>
    <col min="8711" max="8711" width="41.85546875" style="8" customWidth="1"/>
    <col min="8712" max="8713" width="0" style="8" hidden="1" customWidth="1"/>
    <col min="8714" max="8714" width="5.28515625" style="8" customWidth="1"/>
    <col min="8715" max="8726" width="4.42578125" style="8" customWidth="1"/>
    <col min="8727" max="8729" width="15.85546875" style="8" customWidth="1"/>
    <col min="8730" max="8730" width="41.85546875" style="8" customWidth="1"/>
    <col min="8731" max="8731" width="21.42578125" style="8" customWidth="1"/>
    <col min="8732" max="8732" width="30.28515625" style="8" customWidth="1"/>
    <col min="8733" max="8961" width="9.140625" style="8"/>
    <col min="8962" max="8962" width="32.42578125" style="8" customWidth="1"/>
    <col min="8963" max="8963" width="17.85546875" style="8" customWidth="1"/>
    <col min="8964" max="8964" width="16.7109375" style="8" customWidth="1"/>
    <col min="8965" max="8965" width="17.85546875" style="8" customWidth="1"/>
    <col min="8966" max="8966" width="19.5703125" style="8" customWidth="1"/>
    <col min="8967" max="8967" width="41.85546875" style="8" customWidth="1"/>
    <col min="8968" max="8969" width="0" style="8" hidden="1" customWidth="1"/>
    <col min="8970" max="8970" width="5.28515625" style="8" customWidth="1"/>
    <col min="8971" max="8982" width="4.42578125" style="8" customWidth="1"/>
    <col min="8983" max="8985" width="15.85546875" style="8" customWidth="1"/>
    <col min="8986" max="8986" width="41.85546875" style="8" customWidth="1"/>
    <col min="8987" max="8987" width="21.42578125" style="8" customWidth="1"/>
    <col min="8988" max="8988" width="30.28515625" style="8" customWidth="1"/>
    <col min="8989" max="9217" width="9.140625" style="8"/>
    <col min="9218" max="9218" width="32.42578125" style="8" customWidth="1"/>
    <col min="9219" max="9219" width="17.85546875" style="8" customWidth="1"/>
    <col min="9220" max="9220" width="16.7109375" style="8" customWidth="1"/>
    <col min="9221" max="9221" width="17.85546875" style="8" customWidth="1"/>
    <col min="9222" max="9222" width="19.5703125" style="8" customWidth="1"/>
    <col min="9223" max="9223" width="41.85546875" style="8" customWidth="1"/>
    <col min="9224" max="9225" width="0" style="8" hidden="1" customWidth="1"/>
    <col min="9226" max="9226" width="5.28515625" style="8" customWidth="1"/>
    <col min="9227" max="9238" width="4.42578125" style="8" customWidth="1"/>
    <col min="9239" max="9241" width="15.85546875" style="8" customWidth="1"/>
    <col min="9242" max="9242" width="41.85546875" style="8" customWidth="1"/>
    <col min="9243" max="9243" width="21.42578125" style="8" customWidth="1"/>
    <col min="9244" max="9244" width="30.28515625" style="8" customWidth="1"/>
    <col min="9245" max="9473" width="9.140625" style="8"/>
    <col min="9474" max="9474" width="32.42578125" style="8" customWidth="1"/>
    <col min="9475" max="9475" width="17.85546875" style="8" customWidth="1"/>
    <col min="9476" max="9476" width="16.7109375" style="8" customWidth="1"/>
    <col min="9477" max="9477" width="17.85546875" style="8" customWidth="1"/>
    <col min="9478" max="9478" width="19.5703125" style="8" customWidth="1"/>
    <col min="9479" max="9479" width="41.85546875" style="8" customWidth="1"/>
    <col min="9480" max="9481" width="0" style="8" hidden="1" customWidth="1"/>
    <col min="9482" max="9482" width="5.28515625" style="8" customWidth="1"/>
    <col min="9483" max="9494" width="4.42578125" style="8" customWidth="1"/>
    <col min="9495" max="9497" width="15.85546875" style="8" customWidth="1"/>
    <col min="9498" max="9498" width="41.85546875" style="8" customWidth="1"/>
    <col min="9499" max="9499" width="21.42578125" style="8" customWidth="1"/>
    <col min="9500" max="9500" width="30.28515625" style="8" customWidth="1"/>
    <col min="9501" max="9729" width="9.140625" style="8"/>
    <col min="9730" max="9730" width="32.42578125" style="8" customWidth="1"/>
    <col min="9731" max="9731" width="17.85546875" style="8" customWidth="1"/>
    <col min="9732" max="9732" width="16.7109375" style="8" customWidth="1"/>
    <col min="9733" max="9733" width="17.85546875" style="8" customWidth="1"/>
    <col min="9734" max="9734" width="19.5703125" style="8" customWidth="1"/>
    <col min="9735" max="9735" width="41.85546875" style="8" customWidth="1"/>
    <col min="9736" max="9737" width="0" style="8" hidden="1" customWidth="1"/>
    <col min="9738" max="9738" width="5.28515625" style="8" customWidth="1"/>
    <col min="9739" max="9750" width="4.42578125" style="8" customWidth="1"/>
    <col min="9751" max="9753" width="15.85546875" style="8" customWidth="1"/>
    <col min="9754" max="9754" width="41.85546875" style="8" customWidth="1"/>
    <col min="9755" max="9755" width="21.42578125" style="8" customWidth="1"/>
    <col min="9756" max="9756" width="30.28515625" style="8" customWidth="1"/>
    <col min="9757" max="9985" width="9.140625" style="8"/>
    <col min="9986" max="9986" width="32.42578125" style="8" customWidth="1"/>
    <col min="9987" max="9987" width="17.85546875" style="8" customWidth="1"/>
    <col min="9988" max="9988" width="16.7109375" style="8" customWidth="1"/>
    <col min="9989" max="9989" width="17.85546875" style="8" customWidth="1"/>
    <col min="9990" max="9990" width="19.5703125" style="8" customWidth="1"/>
    <col min="9991" max="9991" width="41.85546875" style="8" customWidth="1"/>
    <col min="9992" max="9993" width="0" style="8" hidden="1" customWidth="1"/>
    <col min="9994" max="9994" width="5.28515625" style="8" customWidth="1"/>
    <col min="9995" max="10006" width="4.42578125" style="8" customWidth="1"/>
    <col min="10007" max="10009" width="15.85546875" style="8" customWidth="1"/>
    <col min="10010" max="10010" width="41.85546875" style="8" customWidth="1"/>
    <col min="10011" max="10011" width="21.42578125" style="8" customWidth="1"/>
    <col min="10012" max="10012" width="30.28515625" style="8" customWidth="1"/>
    <col min="10013" max="10241" width="9.140625" style="8"/>
    <col min="10242" max="10242" width="32.42578125" style="8" customWidth="1"/>
    <col min="10243" max="10243" width="17.85546875" style="8" customWidth="1"/>
    <col min="10244" max="10244" width="16.7109375" style="8" customWidth="1"/>
    <col min="10245" max="10245" width="17.85546875" style="8" customWidth="1"/>
    <col min="10246" max="10246" width="19.5703125" style="8" customWidth="1"/>
    <col min="10247" max="10247" width="41.85546875" style="8" customWidth="1"/>
    <col min="10248" max="10249" width="0" style="8" hidden="1" customWidth="1"/>
    <col min="10250" max="10250" width="5.28515625" style="8" customWidth="1"/>
    <col min="10251" max="10262" width="4.42578125" style="8" customWidth="1"/>
    <col min="10263" max="10265" width="15.85546875" style="8" customWidth="1"/>
    <col min="10266" max="10266" width="41.85546875" style="8" customWidth="1"/>
    <col min="10267" max="10267" width="21.42578125" style="8" customWidth="1"/>
    <col min="10268" max="10268" width="30.28515625" style="8" customWidth="1"/>
    <col min="10269" max="10497" width="9.140625" style="8"/>
    <col min="10498" max="10498" width="32.42578125" style="8" customWidth="1"/>
    <col min="10499" max="10499" width="17.85546875" style="8" customWidth="1"/>
    <col min="10500" max="10500" width="16.7109375" style="8" customWidth="1"/>
    <col min="10501" max="10501" width="17.85546875" style="8" customWidth="1"/>
    <col min="10502" max="10502" width="19.5703125" style="8" customWidth="1"/>
    <col min="10503" max="10503" width="41.85546875" style="8" customWidth="1"/>
    <col min="10504" max="10505" width="0" style="8" hidden="1" customWidth="1"/>
    <col min="10506" max="10506" width="5.28515625" style="8" customWidth="1"/>
    <col min="10507" max="10518" width="4.42578125" style="8" customWidth="1"/>
    <col min="10519" max="10521" width="15.85546875" style="8" customWidth="1"/>
    <col min="10522" max="10522" width="41.85546875" style="8" customWidth="1"/>
    <col min="10523" max="10523" width="21.42578125" style="8" customWidth="1"/>
    <col min="10524" max="10524" width="30.28515625" style="8" customWidth="1"/>
    <col min="10525" max="10753" width="9.140625" style="8"/>
    <col min="10754" max="10754" width="32.42578125" style="8" customWidth="1"/>
    <col min="10755" max="10755" width="17.85546875" style="8" customWidth="1"/>
    <col min="10756" max="10756" width="16.7109375" style="8" customWidth="1"/>
    <col min="10757" max="10757" width="17.85546875" style="8" customWidth="1"/>
    <col min="10758" max="10758" width="19.5703125" style="8" customWidth="1"/>
    <col min="10759" max="10759" width="41.85546875" style="8" customWidth="1"/>
    <col min="10760" max="10761" width="0" style="8" hidden="1" customWidth="1"/>
    <col min="10762" max="10762" width="5.28515625" style="8" customWidth="1"/>
    <col min="10763" max="10774" width="4.42578125" style="8" customWidth="1"/>
    <col min="10775" max="10777" width="15.85546875" style="8" customWidth="1"/>
    <col min="10778" max="10778" width="41.85546875" style="8" customWidth="1"/>
    <col min="10779" max="10779" width="21.42578125" style="8" customWidth="1"/>
    <col min="10780" max="10780" width="30.28515625" style="8" customWidth="1"/>
    <col min="10781" max="11009" width="9.140625" style="8"/>
    <col min="11010" max="11010" width="32.42578125" style="8" customWidth="1"/>
    <col min="11011" max="11011" width="17.85546875" style="8" customWidth="1"/>
    <col min="11012" max="11012" width="16.7109375" style="8" customWidth="1"/>
    <col min="11013" max="11013" width="17.85546875" style="8" customWidth="1"/>
    <col min="11014" max="11014" width="19.5703125" style="8" customWidth="1"/>
    <col min="11015" max="11015" width="41.85546875" style="8" customWidth="1"/>
    <col min="11016" max="11017" width="0" style="8" hidden="1" customWidth="1"/>
    <col min="11018" max="11018" width="5.28515625" style="8" customWidth="1"/>
    <col min="11019" max="11030" width="4.42578125" style="8" customWidth="1"/>
    <col min="11031" max="11033" width="15.85546875" style="8" customWidth="1"/>
    <col min="11034" max="11034" width="41.85546875" style="8" customWidth="1"/>
    <col min="11035" max="11035" width="21.42578125" style="8" customWidth="1"/>
    <col min="11036" max="11036" width="30.28515625" style="8" customWidth="1"/>
    <col min="11037" max="11265" width="9.140625" style="8"/>
    <col min="11266" max="11266" width="32.42578125" style="8" customWidth="1"/>
    <col min="11267" max="11267" width="17.85546875" style="8" customWidth="1"/>
    <col min="11268" max="11268" width="16.7109375" style="8" customWidth="1"/>
    <col min="11269" max="11269" width="17.85546875" style="8" customWidth="1"/>
    <col min="11270" max="11270" width="19.5703125" style="8" customWidth="1"/>
    <col min="11271" max="11271" width="41.85546875" style="8" customWidth="1"/>
    <col min="11272" max="11273" width="0" style="8" hidden="1" customWidth="1"/>
    <col min="11274" max="11274" width="5.28515625" style="8" customWidth="1"/>
    <col min="11275" max="11286" width="4.42578125" style="8" customWidth="1"/>
    <col min="11287" max="11289" width="15.85546875" style="8" customWidth="1"/>
    <col min="11290" max="11290" width="41.85546875" style="8" customWidth="1"/>
    <col min="11291" max="11291" width="21.42578125" style="8" customWidth="1"/>
    <col min="11292" max="11292" width="30.28515625" style="8" customWidth="1"/>
    <col min="11293" max="11521" width="9.140625" style="8"/>
    <col min="11522" max="11522" width="32.42578125" style="8" customWidth="1"/>
    <col min="11523" max="11523" width="17.85546875" style="8" customWidth="1"/>
    <col min="11524" max="11524" width="16.7109375" style="8" customWidth="1"/>
    <col min="11525" max="11525" width="17.85546875" style="8" customWidth="1"/>
    <col min="11526" max="11526" width="19.5703125" style="8" customWidth="1"/>
    <col min="11527" max="11527" width="41.85546875" style="8" customWidth="1"/>
    <col min="11528" max="11529" width="0" style="8" hidden="1" customWidth="1"/>
    <col min="11530" max="11530" width="5.28515625" style="8" customWidth="1"/>
    <col min="11531" max="11542" width="4.42578125" style="8" customWidth="1"/>
    <col min="11543" max="11545" width="15.85546875" style="8" customWidth="1"/>
    <col min="11546" max="11546" width="41.85546875" style="8" customWidth="1"/>
    <col min="11547" max="11547" width="21.42578125" style="8" customWidth="1"/>
    <col min="11548" max="11548" width="30.28515625" style="8" customWidth="1"/>
    <col min="11549" max="11777" width="9.140625" style="8"/>
    <col min="11778" max="11778" width="32.42578125" style="8" customWidth="1"/>
    <col min="11779" max="11779" width="17.85546875" style="8" customWidth="1"/>
    <col min="11780" max="11780" width="16.7109375" style="8" customWidth="1"/>
    <col min="11781" max="11781" width="17.85546875" style="8" customWidth="1"/>
    <col min="11782" max="11782" width="19.5703125" style="8" customWidth="1"/>
    <col min="11783" max="11783" width="41.85546875" style="8" customWidth="1"/>
    <col min="11784" max="11785" width="0" style="8" hidden="1" customWidth="1"/>
    <col min="11786" max="11786" width="5.28515625" style="8" customWidth="1"/>
    <col min="11787" max="11798" width="4.42578125" style="8" customWidth="1"/>
    <col min="11799" max="11801" width="15.85546875" style="8" customWidth="1"/>
    <col min="11802" max="11802" width="41.85546875" style="8" customWidth="1"/>
    <col min="11803" max="11803" width="21.42578125" style="8" customWidth="1"/>
    <col min="11804" max="11804" width="30.28515625" style="8" customWidth="1"/>
    <col min="11805" max="12033" width="9.140625" style="8"/>
    <col min="12034" max="12034" width="32.42578125" style="8" customWidth="1"/>
    <col min="12035" max="12035" width="17.85546875" style="8" customWidth="1"/>
    <col min="12036" max="12036" width="16.7109375" style="8" customWidth="1"/>
    <col min="12037" max="12037" width="17.85546875" style="8" customWidth="1"/>
    <col min="12038" max="12038" width="19.5703125" style="8" customWidth="1"/>
    <col min="12039" max="12039" width="41.85546875" style="8" customWidth="1"/>
    <col min="12040" max="12041" width="0" style="8" hidden="1" customWidth="1"/>
    <col min="12042" max="12042" width="5.28515625" style="8" customWidth="1"/>
    <col min="12043" max="12054" width="4.42578125" style="8" customWidth="1"/>
    <col min="12055" max="12057" width="15.85546875" style="8" customWidth="1"/>
    <col min="12058" max="12058" width="41.85546875" style="8" customWidth="1"/>
    <col min="12059" max="12059" width="21.42578125" style="8" customWidth="1"/>
    <col min="12060" max="12060" width="30.28515625" style="8" customWidth="1"/>
    <col min="12061" max="12289" width="9.140625" style="8"/>
    <col min="12290" max="12290" width="32.42578125" style="8" customWidth="1"/>
    <col min="12291" max="12291" width="17.85546875" style="8" customWidth="1"/>
    <col min="12292" max="12292" width="16.7109375" style="8" customWidth="1"/>
    <col min="12293" max="12293" width="17.85546875" style="8" customWidth="1"/>
    <col min="12294" max="12294" width="19.5703125" style="8" customWidth="1"/>
    <col min="12295" max="12295" width="41.85546875" style="8" customWidth="1"/>
    <col min="12296" max="12297" width="0" style="8" hidden="1" customWidth="1"/>
    <col min="12298" max="12298" width="5.28515625" style="8" customWidth="1"/>
    <col min="12299" max="12310" width="4.42578125" style="8" customWidth="1"/>
    <col min="12311" max="12313" width="15.85546875" style="8" customWidth="1"/>
    <col min="12314" max="12314" width="41.85546875" style="8" customWidth="1"/>
    <col min="12315" max="12315" width="21.42578125" style="8" customWidth="1"/>
    <col min="12316" max="12316" width="30.28515625" style="8" customWidth="1"/>
    <col min="12317" max="12545" width="9.140625" style="8"/>
    <col min="12546" max="12546" width="32.42578125" style="8" customWidth="1"/>
    <col min="12547" max="12547" width="17.85546875" style="8" customWidth="1"/>
    <col min="12548" max="12548" width="16.7109375" style="8" customWidth="1"/>
    <col min="12549" max="12549" width="17.85546875" style="8" customWidth="1"/>
    <col min="12550" max="12550" width="19.5703125" style="8" customWidth="1"/>
    <col min="12551" max="12551" width="41.85546875" style="8" customWidth="1"/>
    <col min="12552" max="12553" width="0" style="8" hidden="1" customWidth="1"/>
    <col min="12554" max="12554" width="5.28515625" style="8" customWidth="1"/>
    <col min="12555" max="12566" width="4.42578125" style="8" customWidth="1"/>
    <col min="12567" max="12569" width="15.85546875" style="8" customWidth="1"/>
    <col min="12570" max="12570" width="41.85546875" style="8" customWidth="1"/>
    <col min="12571" max="12571" width="21.42578125" style="8" customWidth="1"/>
    <col min="12572" max="12572" width="30.28515625" style="8" customWidth="1"/>
    <col min="12573" max="12801" width="9.140625" style="8"/>
    <col min="12802" max="12802" width="32.42578125" style="8" customWidth="1"/>
    <col min="12803" max="12803" width="17.85546875" style="8" customWidth="1"/>
    <col min="12804" max="12804" width="16.7109375" style="8" customWidth="1"/>
    <col min="12805" max="12805" width="17.85546875" style="8" customWidth="1"/>
    <col min="12806" max="12806" width="19.5703125" style="8" customWidth="1"/>
    <col min="12807" max="12807" width="41.85546875" style="8" customWidth="1"/>
    <col min="12808" max="12809" width="0" style="8" hidden="1" customWidth="1"/>
    <col min="12810" max="12810" width="5.28515625" style="8" customWidth="1"/>
    <col min="12811" max="12822" width="4.42578125" style="8" customWidth="1"/>
    <col min="12823" max="12825" width="15.85546875" style="8" customWidth="1"/>
    <col min="12826" max="12826" width="41.85546875" style="8" customWidth="1"/>
    <col min="12827" max="12827" width="21.42578125" style="8" customWidth="1"/>
    <col min="12828" max="12828" width="30.28515625" style="8" customWidth="1"/>
    <col min="12829" max="13057" width="9.140625" style="8"/>
    <col min="13058" max="13058" width="32.42578125" style="8" customWidth="1"/>
    <col min="13059" max="13059" width="17.85546875" style="8" customWidth="1"/>
    <col min="13060" max="13060" width="16.7109375" style="8" customWidth="1"/>
    <col min="13061" max="13061" width="17.85546875" style="8" customWidth="1"/>
    <col min="13062" max="13062" width="19.5703125" style="8" customWidth="1"/>
    <col min="13063" max="13063" width="41.85546875" style="8" customWidth="1"/>
    <col min="13064" max="13065" width="0" style="8" hidden="1" customWidth="1"/>
    <col min="13066" max="13066" width="5.28515625" style="8" customWidth="1"/>
    <col min="13067" max="13078" width="4.42578125" style="8" customWidth="1"/>
    <col min="13079" max="13081" width="15.85546875" style="8" customWidth="1"/>
    <col min="13082" max="13082" width="41.85546875" style="8" customWidth="1"/>
    <col min="13083" max="13083" width="21.42578125" style="8" customWidth="1"/>
    <col min="13084" max="13084" width="30.28515625" style="8" customWidth="1"/>
    <col min="13085" max="13313" width="9.140625" style="8"/>
    <col min="13314" max="13314" width="32.42578125" style="8" customWidth="1"/>
    <col min="13315" max="13315" width="17.85546875" style="8" customWidth="1"/>
    <col min="13316" max="13316" width="16.7109375" style="8" customWidth="1"/>
    <col min="13317" max="13317" width="17.85546875" style="8" customWidth="1"/>
    <col min="13318" max="13318" width="19.5703125" style="8" customWidth="1"/>
    <col min="13319" max="13319" width="41.85546875" style="8" customWidth="1"/>
    <col min="13320" max="13321" width="0" style="8" hidden="1" customWidth="1"/>
    <col min="13322" max="13322" width="5.28515625" style="8" customWidth="1"/>
    <col min="13323" max="13334" width="4.42578125" style="8" customWidth="1"/>
    <col min="13335" max="13337" width="15.85546875" style="8" customWidth="1"/>
    <col min="13338" max="13338" width="41.85546875" style="8" customWidth="1"/>
    <col min="13339" max="13339" width="21.42578125" style="8" customWidth="1"/>
    <col min="13340" max="13340" width="30.28515625" style="8" customWidth="1"/>
    <col min="13341" max="13569" width="9.140625" style="8"/>
    <col min="13570" max="13570" width="32.42578125" style="8" customWidth="1"/>
    <col min="13571" max="13571" width="17.85546875" style="8" customWidth="1"/>
    <col min="13572" max="13572" width="16.7109375" style="8" customWidth="1"/>
    <col min="13573" max="13573" width="17.85546875" style="8" customWidth="1"/>
    <col min="13574" max="13574" width="19.5703125" style="8" customWidth="1"/>
    <col min="13575" max="13575" width="41.85546875" style="8" customWidth="1"/>
    <col min="13576" max="13577" width="0" style="8" hidden="1" customWidth="1"/>
    <col min="13578" max="13578" width="5.28515625" style="8" customWidth="1"/>
    <col min="13579" max="13590" width="4.42578125" style="8" customWidth="1"/>
    <col min="13591" max="13593" width="15.85546875" style="8" customWidth="1"/>
    <col min="13594" max="13594" width="41.85546875" style="8" customWidth="1"/>
    <col min="13595" max="13595" width="21.42578125" style="8" customWidth="1"/>
    <col min="13596" max="13596" width="30.28515625" style="8" customWidth="1"/>
    <col min="13597" max="13825" width="9.140625" style="8"/>
    <col min="13826" max="13826" width="32.42578125" style="8" customWidth="1"/>
    <col min="13827" max="13827" width="17.85546875" style="8" customWidth="1"/>
    <col min="13828" max="13828" width="16.7109375" style="8" customWidth="1"/>
    <col min="13829" max="13829" width="17.85546875" style="8" customWidth="1"/>
    <col min="13830" max="13830" width="19.5703125" style="8" customWidth="1"/>
    <col min="13831" max="13831" width="41.85546875" style="8" customWidth="1"/>
    <col min="13832" max="13833" width="0" style="8" hidden="1" customWidth="1"/>
    <col min="13834" max="13834" width="5.28515625" style="8" customWidth="1"/>
    <col min="13835" max="13846" width="4.42578125" style="8" customWidth="1"/>
    <col min="13847" max="13849" width="15.85546875" style="8" customWidth="1"/>
    <col min="13850" max="13850" width="41.85546875" style="8" customWidth="1"/>
    <col min="13851" max="13851" width="21.42578125" style="8" customWidth="1"/>
    <col min="13852" max="13852" width="30.28515625" style="8" customWidth="1"/>
    <col min="13853" max="14081" width="9.140625" style="8"/>
    <col min="14082" max="14082" width="32.42578125" style="8" customWidth="1"/>
    <col min="14083" max="14083" width="17.85546875" style="8" customWidth="1"/>
    <col min="14084" max="14084" width="16.7109375" style="8" customWidth="1"/>
    <col min="14085" max="14085" width="17.85546875" style="8" customWidth="1"/>
    <col min="14086" max="14086" width="19.5703125" style="8" customWidth="1"/>
    <col min="14087" max="14087" width="41.85546875" style="8" customWidth="1"/>
    <col min="14088" max="14089" width="0" style="8" hidden="1" customWidth="1"/>
    <col min="14090" max="14090" width="5.28515625" style="8" customWidth="1"/>
    <col min="14091" max="14102" width="4.42578125" style="8" customWidth="1"/>
    <col min="14103" max="14105" width="15.85546875" style="8" customWidth="1"/>
    <col min="14106" max="14106" width="41.85546875" style="8" customWidth="1"/>
    <col min="14107" max="14107" width="21.42578125" style="8" customWidth="1"/>
    <col min="14108" max="14108" width="30.28515625" style="8" customWidth="1"/>
    <col min="14109" max="14337" width="9.140625" style="8"/>
    <col min="14338" max="14338" width="32.42578125" style="8" customWidth="1"/>
    <col min="14339" max="14339" width="17.85546875" style="8" customWidth="1"/>
    <col min="14340" max="14340" width="16.7109375" style="8" customWidth="1"/>
    <col min="14341" max="14341" width="17.85546875" style="8" customWidth="1"/>
    <col min="14342" max="14342" width="19.5703125" style="8" customWidth="1"/>
    <col min="14343" max="14343" width="41.85546875" style="8" customWidth="1"/>
    <col min="14344" max="14345" width="0" style="8" hidden="1" customWidth="1"/>
    <col min="14346" max="14346" width="5.28515625" style="8" customWidth="1"/>
    <col min="14347" max="14358" width="4.42578125" style="8" customWidth="1"/>
    <col min="14359" max="14361" width="15.85546875" style="8" customWidth="1"/>
    <col min="14362" max="14362" width="41.85546875" style="8" customWidth="1"/>
    <col min="14363" max="14363" width="21.42578125" style="8" customWidth="1"/>
    <col min="14364" max="14364" width="30.28515625" style="8" customWidth="1"/>
    <col min="14365" max="14593" width="9.140625" style="8"/>
    <col min="14594" max="14594" width="32.42578125" style="8" customWidth="1"/>
    <col min="14595" max="14595" width="17.85546875" style="8" customWidth="1"/>
    <col min="14596" max="14596" width="16.7109375" style="8" customWidth="1"/>
    <col min="14597" max="14597" width="17.85546875" style="8" customWidth="1"/>
    <col min="14598" max="14598" width="19.5703125" style="8" customWidth="1"/>
    <col min="14599" max="14599" width="41.85546875" style="8" customWidth="1"/>
    <col min="14600" max="14601" width="0" style="8" hidden="1" customWidth="1"/>
    <col min="14602" max="14602" width="5.28515625" style="8" customWidth="1"/>
    <col min="14603" max="14614" width="4.42578125" style="8" customWidth="1"/>
    <col min="14615" max="14617" width="15.85546875" style="8" customWidth="1"/>
    <col min="14618" max="14618" width="41.85546875" style="8" customWidth="1"/>
    <col min="14619" max="14619" width="21.42578125" style="8" customWidth="1"/>
    <col min="14620" max="14620" width="30.28515625" style="8" customWidth="1"/>
    <col min="14621" max="14849" width="9.140625" style="8"/>
    <col min="14850" max="14850" width="32.42578125" style="8" customWidth="1"/>
    <col min="14851" max="14851" width="17.85546875" style="8" customWidth="1"/>
    <col min="14852" max="14852" width="16.7109375" style="8" customWidth="1"/>
    <col min="14853" max="14853" width="17.85546875" style="8" customWidth="1"/>
    <col min="14854" max="14854" width="19.5703125" style="8" customWidth="1"/>
    <col min="14855" max="14855" width="41.85546875" style="8" customWidth="1"/>
    <col min="14856" max="14857" width="0" style="8" hidden="1" customWidth="1"/>
    <col min="14858" max="14858" width="5.28515625" style="8" customWidth="1"/>
    <col min="14859" max="14870" width="4.42578125" style="8" customWidth="1"/>
    <col min="14871" max="14873" width="15.85546875" style="8" customWidth="1"/>
    <col min="14874" max="14874" width="41.85546875" style="8" customWidth="1"/>
    <col min="14875" max="14875" width="21.42578125" style="8" customWidth="1"/>
    <col min="14876" max="14876" width="30.28515625" style="8" customWidth="1"/>
    <col min="14877" max="15105" width="9.140625" style="8"/>
    <col min="15106" max="15106" width="32.42578125" style="8" customWidth="1"/>
    <col min="15107" max="15107" width="17.85546875" style="8" customWidth="1"/>
    <col min="15108" max="15108" width="16.7109375" style="8" customWidth="1"/>
    <col min="15109" max="15109" width="17.85546875" style="8" customWidth="1"/>
    <col min="15110" max="15110" width="19.5703125" style="8" customWidth="1"/>
    <col min="15111" max="15111" width="41.85546875" style="8" customWidth="1"/>
    <col min="15112" max="15113" width="0" style="8" hidden="1" customWidth="1"/>
    <col min="15114" max="15114" width="5.28515625" style="8" customWidth="1"/>
    <col min="15115" max="15126" width="4.42578125" style="8" customWidth="1"/>
    <col min="15127" max="15129" width="15.85546875" style="8" customWidth="1"/>
    <col min="15130" max="15130" width="41.85546875" style="8" customWidth="1"/>
    <col min="15131" max="15131" width="21.42578125" style="8" customWidth="1"/>
    <col min="15132" max="15132" width="30.28515625" style="8" customWidth="1"/>
    <col min="15133" max="15361" width="9.140625" style="8"/>
    <col min="15362" max="15362" width="32.42578125" style="8" customWidth="1"/>
    <col min="15363" max="15363" width="17.85546875" style="8" customWidth="1"/>
    <col min="15364" max="15364" width="16.7109375" style="8" customWidth="1"/>
    <col min="15365" max="15365" width="17.85546875" style="8" customWidth="1"/>
    <col min="15366" max="15366" width="19.5703125" style="8" customWidth="1"/>
    <col min="15367" max="15367" width="41.85546875" style="8" customWidth="1"/>
    <col min="15368" max="15369" width="0" style="8" hidden="1" customWidth="1"/>
    <col min="15370" max="15370" width="5.28515625" style="8" customWidth="1"/>
    <col min="15371" max="15382" width="4.42578125" style="8" customWidth="1"/>
    <col min="15383" max="15385" width="15.85546875" style="8" customWidth="1"/>
    <col min="15386" max="15386" width="41.85546875" style="8" customWidth="1"/>
    <col min="15387" max="15387" width="21.42578125" style="8" customWidth="1"/>
    <col min="15388" max="15388" width="30.28515625" style="8" customWidth="1"/>
    <col min="15389" max="15617" width="9.140625" style="8"/>
    <col min="15618" max="15618" width="32.42578125" style="8" customWidth="1"/>
    <col min="15619" max="15619" width="17.85546875" style="8" customWidth="1"/>
    <col min="15620" max="15620" width="16.7109375" style="8" customWidth="1"/>
    <col min="15621" max="15621" width="17.85546875" style="8" customWidth="1"/>
    <col min="15622" max="15622" width="19.5703125" style="8" customWidth="1"/>
    <col min="15623" max="15623" width="41.85546875" style="8" customWidth="1"/>
    <col min="15624" max="15625" width="0" style="8" hidden="1" customWidth="1"/>
    <col min="15626" max="15626" width="5.28515625" style="8" customWidth="1"/>
    <col min="15627" max="15638" width="4.42578125" style="8" customWidth="1"/>
    <col min="15639" max="15641" width="15.85546875" style="8" customWidth="1"/>
    <col min="15642" max="15642" width="41.85546875" style="8" customWidth="1"/>
    <col min="15643" max="15643" width="21.42578125" style="8" customWidth="1"/>
    <col min="15644" max="15644" width="30.28515625" style="8" customWidth="1"/>
    <col min="15645" max="15873" width="9.140625" style="8"/>
    <col min="15874" max="15874" width="32.42578125" style="8" customWidth="1"/>
    <col min="15875" max="15875" width="17.85546875" style="8" customWidth="1"/>
    <col min="15876" max="15876" width="16.7109375" style="8" customWidth="1"/>
    <col min="15877" max="15877" width="17.85546875" style="8" customWidth="1"/>
    <col min="15878" max="15878" width="19.5703125" style="8" customWidth="1"/>
    <col min="15879" max="15879" width="41.85546875" style="8" customWidth="1"/>
    <col min="15880" max="15881" width="0" style="8" hidden="1" customWidth="1"/>
    <col min="15882" max="15882" width="5.28515625" style="8" customWidth="1"/>
    <col min="15883" max="15894" width="4.42578125" style="8" customWidth="1"/>
    <col min="15895" max="15897" width="15.85546875" style="8" customWidth="1"/>
    <col min="15898" max="15898" width="41.85546875" style="8" customWidth="1"/>
    <col min="15899" max="15899" width="21.42578125" style="8" customWidth="1"/>
    <col min="15900" max="15900" width="30.28515625" style="8" customWidth="1"/>
    <col min="15901" max="16129" width="9.140625" style="8"/>
    <col min="16130" max="16130" width="32.42578125" style="8" customWidth="1"/>
    <col min="16131" max="16131" width="17.85546875" style="8" customWidth="1"/>
    <col min="16132" max="16132" width="16.7109375" style="8" customWidth="1"/>
    <col min="16133" max="16133" width="17.85546875" style="8" customWidth="1"/>
    <col min="16134" max="16134" width="19.5703125" style="8" customWidth="1"/>
    <col min="16135" max="16135" width="41.85546875" style="8" customWidth="1"/>
    <col min="16136" max="16137" width="0" style="8" hidden="1" customWidth="1"/>
    <col min="16138" max="16138" width="5.28515625" style="8" customWidth="1"/>
    <col min="16139" max="16150" width="4.42578125" style="8" customWidth="1"/>
    <col min="16151" max="16153" width="15.85546875" style="8" customWidth="1"/>
    <col min="16154" max="16154" width="41.85546875" style="8" customWidth="1"/>
    <col min="16155" max="16155" width="21.42578125" style="8" customWidth="1"/>
    <col min="16156" max="16156" width="30.28515625" style="8" customWidth="1"/>
    <col min="16157" max="16384" width="11.42578125" style="8"/>
  </cols>
  <sheetData>
    <row r="1" spans="1:28" ht="100.5" customHeight="1" x14ac:dyDescent="0.2">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s="14" customFormat="1" ht="12.75" x14ac:dyDescent="0.2">
      <c r="A2" s="9"/>
      <c r="B2" s="9"/>
      <c r="C2" s="9"/>
      <c r="D2" s="9"/>
      <c r="E2" s="10"/>
      <c r="F2" s="11"/>
      <c r="G2" s="10"/>
      <c r="H2" s="10"/>
      <c r="I2" s="9"/>
      <c r="J2" s="9"/>
      <c r="K2" s="9"/>
      <c r="L2" s="9"/>
      <c r="M2" s="9"/>
      <c r="N2" s="9"/>
      <c r="O2" s="9"/>
      <c r="P2" s="9"/>
      <c r="Q2" s="9"/>
      <c r="R2" s="9"/>
      <c r="S2" s="9"/>
      <c r="T2" s="9"/>
      <c r="U2" s="9"/>
      <c r="V2" s="9"/>
      <c r="W2" s="9"/>
      <c r="X2" s="9"/>
      <c r="Y2" s="9"/>
      <c r="Z2" s="9"/>
      <c r="AA2" s="9"/>
      <c r="AB2" s="9"/>
    </row>
    <row r="3" spans="1:28" s="14" customFormat="1" ht="12.7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14" customFormat="1" ht="24" customHeight="1" x14ac:dyDescent="0.2">
      <c r="A4" s="334" t="s">
        <v>1</v>
      </c>
      <c r="B4" s="334"/>
      <c r="C4" s="334"/>
      <c r="D4" s="334"/>
      <c r="E4" s="334"/>
      <c r="F4" s="334"/>
      <c r="G4" s="334"/>
      <c r="H4" s="335" t="s">
        <v>2</v>
      </c>
      <c r="I4" s="335"/>
      <c r="J4" s="335"/>
      <c r="K4" s="335"/>
      <c r="L4" s="335"/>
      <c r="M4" s="335"/>
      <c r="N4" s="335"/>
      <c r="O4" s="335"/>
      <c r="P4" s="335"/>
      <c r="Q4" s="335"/>
      <c r="R4" s="335"/>
      <c r="S4" s="335"/>
      <c r="T4" s="335"/>
      <c r="U4" s="335"/>
      <c r="V4" s="335"/>
      <c r="W4" s="336" t="s">
        <v>3</v>
      </c>
      <c r="X4" s="336"/>
      <c r="Y4" s="337" t="s">
        <v>4</v>
      </c>
      <c r="Z4" s="337"/>
      <c r="AA4" s="337"/>
      <c r="AB4" s="337"/>
    </row>
    <row r="5" spans="1:28" s="14" customFormat="1" ht="21" customHeight="1" x14ac:dyDescent="0.2">
      <c r="A5" s="334"/>
      <c r="B5" s="334"/>
      <c r="C5" s="334"/>
      <c r="D5" s="334"/>
      <c r="E5" s="334"/>
      <c r="F5" s="334"/>
      <c r="G5" s="334"/>
      <c r="H5" s="335"/>
      <c r="I5" s="335"/>
      <c r="J5" s="335"/>
      <c r="K5" s="335"/>
      <c r="L5" s="335"/>
      <c r="M5" s="335"/>
      <c r="N5" s="335"/>
      <c r="O5" s="335"/>
      <c r="P5" s="335"/>
      <c r="Q5" s="335"/>
      <c r="R5" s="335"/>
      <c r="S5" s="335"/>
      <c r="T5" s="335"/>
      <c r="U5" s="335"/>
      <c r="V5" s="335"/>
      <c r="W5" s="336"/>
      <c r="X5" s="336"/>
      <c r="Y5" s="36" t="s">
        <v>5</v>
      </c>
      <c r="Z5" s="36" t="s">
        <v>6</v>
      </c>
      <c r="AA5" s="36" t="s">
        <v>7</v>
      </c>
      <c r="AB5" s="36" t="s">
        <v>8</v>
      </c>
    </row>
    <row r="6" spans="1:28" s="14" customFormat="1" ht="84" customHeight="1" x14ac:dyDescent="0.2">
      <c r="A6" s="330" t="s">
        <v>9</v>
      </c>
      <c r="B6" s="330" t="s">
        <v>10</v>
      </c>
      <c r="C6" s="330" t="s">
        <v>11</v>
      </c>
      <c r="D6" s="330" t="s">
        <v>12</v>
      </c>
      <c r="E6" s="330" t="s">
        <v>13</v>
      </c>
      <c r="F6" s="330" t="s">
        <v>14</v>
      </c>
      <c r="G6" s="330" t="s">
        <v>15</v>
      </c>
      <c r="H6" s="19" t="s">
        <v>16</v>
      </c>
      <c r="I6" s="354" t="s">
        <v>17</v>
      </c>
      <c r="J6" s="354"/>
      <c r="K6" s="354"/>
      <c r="L6" s="354"/>
      <c r="M6" s="355" t="s">
        <v>18</v>
      </c>
      <c r="N6" s="355"/>
      <c r="O6" s="355"/>
      <c r="P6" s="355"/>
      <c r="Q6" s="356" t="s">
        <v>19</v>
      </c>
      <c r="R6" s="356"/>
      <c r="S6" s="356"/>
      <c r="T6" s="356"/>
      <c r="U6" s="352" t="s">
        <v>20</v>
      </c>
      <c r="V6" s="352" t="s">
        <v>21</v>
      </c>
      <c r="W6" s="351" t="s">
        <v>22</v>
      </c>
      <c r="X6" s="350" t="s">
        <v>23</v>
      </c>
      <c r="Y6" s="349" t="s">
        <v>24</v>
      </c>
      <c r="Z6" s="349" t="s">
        <v>25</v>
      </c>
      <c r="AA6" s="349" t="s">
        <v>26</v>
      </c>
      <c r="AB6" s="349" t="s">
        <v>27</v>
      </c>
    </row>
    <row r="7" spans="1:28" s="14" customFormat="1" ht="18.75" customHeight="1" x14ac:dyDescent="0.2">
      <c r="A7" s="330"/>
      <c r="B7" s="330"/>
      <c r="C7" s="330"/>
      <c r="D7" s="330"/>
      <c r="E7" s="330"/>
      <c r="F7" s="330"/>
      <c r="G7" s="330"/>
      <c r="H7" s="71"/>
      <c r="I7" s="72">
        <v>1</v>
      </c>
      <c r="J7" s="29">
        <v>2</v>
      </c>
      <c r="K7" s="29">
        <v>3</v>
      </c>
      <c r="L7" s="73">
        <v>4</v>
      </c>
      <c r="M7" s="74">
        <v>5</v>
      </c>
      <c r="N7" s="20">
        <v>6</v>
      </c>
      <c r="O7" s="20">
        <v>7</v>
      </c>
      <c r="P7" s="75">
        <v>8</v>
      </c>
      <c r="Q7" s="230">
        <v>9</v>
      </c>
      <c r="R7" s="19">
        <v>10</v>
      </c>
      <c r="S7" s="19">
        <v>11</v>
      </c>
      <c r="T7" s="231">
        <v>12</v>
      </c>
      <c r="U7" s="353"/>
      <c r="V7" s="352"/>
      <c r="W7" s="351"/>
      <c r="X7" s="350"/>
      <c r="Y7" s="349"/>
      <c r="Z7" s="349"/>
      <c r="AA7" s="349"/>
      <c r="AB7" s="349"/>
    </row>
    <row r="8" spans="1:28" s="14" customFormat="1" ht="118.5" customHeight="1" x14ac:dyDescent="0.2">
      <c r="A8" s="342" t="s">
        <v>28</v>
      </c>
      <c r="B8" s="342" t="s">
        <v>29</v>
      </c>
      <c r="C8" s="342" t="s">
        <v>30</v>
      </c>
      <c r="D8" s="345" t="s">
        <v>31</v>
      </c>
      <c r="E8" s="344" t="s">
        <v>32</v>
      </c>
      <c r="F8" s="344" t="s">
        <v>33</v>
      </c>
      <c r="G8" s="342" t="s">
        <v>34</v>
      </c>
      <c r="H8" s="63" t="s">
        <v>35</v>
      </c>
      <c r="I8" s="252">
        <v>0.08</v>
      </c>
      <c r="J8" s="253">
        <v>0.08</v>
      </c>
      <c r="K8" s="253">
        <v>0.08</v>
      </c>
      <c r="L8" s="254">
        <v>0.08</v>
      </c>
      <c r="M8" s="252">
        <v>0.08</v>
      </c>
      <c r="N8" s="253">
        <v>0.08</v>
      </c>
      <c r="O8" s="253">
        <v>0.08</v>
      </c>
      <c r="P8" s="254">
        <v>0.08</v>
      </c>
      <c r="Q8" s="255">
        <v>0.08</v>
      </c>
      <c r="R8" s="254">
        <v>0.08</v>
      </c>
      <c r="S8" s="254">
        <v>0.08</v>
      </c>
      <c r="T8" s="254">
        <v>0.08</v>
      </c>
      <c r="U8" s="338">
        <f>SUM(Q8:T8)</f>
        <v>0.32</v>
      </c>
      <c r="V8" s="339">
        <f>SUM(Q9:T9)</f>
        <v>0.32</v>
      </c>
      <c r="W8" s="340">
        <v>1</v>
      </c>
      <c r="X8" s="341">
        <f>+V8/U8</f>
        <v>1</v>
      </c>
      <c r="Y8" s="346" t="s">
        <v>36</v>
      </c>
      <c r="Z8" s="347" t="s">
        <v>37</v>
      </c>
      <c r="AA8" s="346" t="s">
        <v>38</v>
      </c>
      <c r="AB8" s="348" t="s">
        <v>37</v>
      </c>
    </row>
    <row r="9" spans="1:28" s="14" customFormat="1" ht="66" customHeight="1" x14ac:dyDescent="0.2">
      <c r="A9" s="342"/>
      <c r="B9" s="342"/>
      <c r="C9" s="342"/>
      <c r="D9" s="345"/>
      <c r="E9" s="344"/>
      <c r="F9" s="344"/>
      <c r="G9" s="342"/>
      <c r="H9" s="63" t="s">
        <v>39</v>
      </c>
      <c r="I9" s="256">
        <v>0.08</v>
      </c>
      <c r="J9" s="257">
        <v>0.08</v>
      </c>
      <c r="K9" s="257">
        <v>0.08</v>
      </c>
      <c r="L9" s="258">
        <v>0.08</v>
      </c>
      <c r="M9" s="258">
        <v>0.08</v>
      </c>
      <c r="N9" s="258">
        <v>0.08</v>
      </c>
      <c r="O9" s="258">
        <v>0.08</v>
      </c>
      <c r="P9" s="258">
        <v>0.08</v>
      </c>
      <c r="Q9" s="144">
        <v>0.08</v>
      </c>
      <c r="R9" s="144">
        <v>0.08</v>
      </c>
      <c r="S9" s="144">
        <v>0.08</v>
      </c>
      <c r="T9" s="144">
        <v>0.08</v>
      </c>
      <c r="U9" s="338"/>
      <c r="V9" s="339"/>
      <c r="W9" s="340"/>
      <c r="X9" s="341"/>
      <c r="Y9" s="346"/>
      <c r="Z9" s="347"/>
      <c r="AA9" s="346"/>
      <c r="AB9" s="348"/>
    </row>
    <row r="10" spans="1:28" s="14" customFormat="1" ht="99.75" customHeight="1" x14ac:dyDescent="0.2">
      <c r="A10" s="342"/>
      <c r="B10" s="342"/>
      <c r="C10" s="342"/>
      <c r="D10" s="345"/>
      <c r="E10" s="343" t="s">
        <v>40</v>
      </c>
      <c r="F10" s="344"/>
      <c r="G10" s="342"/>
      <c r="H10" s="63" t="s">
        <v>35</v>
      </c>
      <c r="I10" s="259"/>
      <c r="J10" s="260"/>
      <c r="K10" s="253">
        <v>0.25</v>
      </c>
      <c r="L10" s="261"/>
      <c r="N10" s="253">
        <v>0.25</v>
      </c>
      <c r="O10" s="262"/>
      <c r="P10" s="180"/>
      <c r="Q10" s="251">
        <v>0.25</v>
      </c>
      <c r="R10" s="48"/>
      <c r="S10" s="49"/>
      <c r="T10" s="254">
        <v>0.25</v>
      </c>
      <c r="U10" s="338">
        <f>SUM(Q10:T10)</f>
        <v>0.5</v>
      </c>
      <c r="V10" s="339">
        <f>SUM(Q11:T11)</f>
        <v>0.5</v>
      </c>
      <c r="W10" s="340">
        <f>SUM(I11:T11)</f>
        <v>1</v>
      </c>
      <c r="X10" s="341">
        <f>+V10/U10</f>
        <v>1</v>
      </c>
      <c r="Y10" s="346" t="s">
        <v>41</v>
      </c>
      <c r="Z10" s="347" t="s">
        <v>37</v>
      </c>
      <c r="AA10" s="346" t="s">
        <v>38</v>
      </c>
      <c r="AB10" s="348" t="s">
        <v>37</v>
      </c>
    </row>
    <row r="11" spans="1:28" s="14" customFormat="1" ht="89.25" customHeight="1" x14ac:dyDescent="0.2">
      <c r="A11" s="342"/>
      <c r="B11" s="342"/>
      <c r="C11" s="342"/>
      <c r="D11" s="345"/>
      <c r="E11" s="343"/>
      <c r="F11" s="344"/>
      <c r="G11" s="342"/>
      <c r="H11" s="63" t="s">
        <v>39</v>
      </c>
      <c r="I11" s="259"/>
      <c r="J11" s="260"/>
      <c r="K11" s="165">
        <v>0.25</v>
      </c>
      <c r="L11" s="261"/>
      <c r="N11" s="165">
        <v>0.25</v>
      </c>
      <c r="O11" s="41"/>
      <c r="P11" s="76"/>
      <c r="Q11" s="165">
        <v>0.25</v>
      </c>
      <c r="R11" s="48"/>
      <c r="S11" s="49"/>
      <c r="T11" s="165">
        <v>0.25</v>
      </c>
      <c r="U11" s="338"/>
      <c r="V11" s="339"/>
      <c r="W11" s="340"/>
      <c r="X11" s="341"/>
      <c r="Y11" s="346"/>
      <c r="Z11" s="347"/>
      <c r="AA11" s="346"/>
      <c r="AB11" s="348"/>
    </row>
    <row r="12" spans="1:28" ht="38.450000000000003" customHeight="1" x14ac:dyDescent="0.2">
      <c r="F12" s="8"/>
      <c r="Y12" s="312"/>
    </row>
    <row r="13" spans="1:28" ht="38.450000000000003" customHeight="1" x14ac:dyDescent="0.2">
      <c r="F13" s="8"/>
      <c r="Y13" s="312"/>
    </row>
    <row r="14" spans="1:28" ht="38.450000000000003" customHeight="1" x14ac:dyDescent="0.2">
      <c r="F14" s="8"/>
      <c r="Y14" s="312"/>
    </row>
    <row r="15" spans="1:28" ht="29.25" customHeight="1" x14ac:dyDescent="0.2">
      <c r="F15" s="8"/>
      <c r="Y15" s="312"/>
    </row>
    <row r="16" spans="1:28" ht="38.450000000000003" customHeight="1" x14ac:dyDescent="0.2">
      <c r="F16" s="8"/>
      <c r="Y16" s="312"/>
    </row>
    <row r="17" spans="6:28" ht="38.450000000000003" customHeight="1" x14ac:dyDescent="0.2">
      <c r="F17" s="8"/>
      <c r="Y17" s="312"/>
    </row>
    <row r="18" spans="6:28" ht="38.450000000000003" customHeight="1" x14ac:dyDescent="0.2">
      <c r="F18" s="8"/>
      <c r="Y18" s="312"/>
    </row>
    <row r="19" spans="6:28" ht="38.450000000000003" customHeight="1" x14ac:dyDescent="0.2">
      <c r="F19" s="8"/>
      <c r="Y19" s="312"/>
    </row>
    <row r="20" spans="6:28" ht="38.450000000000003" customHeight="1" x14ac:dyDescent="0.2">
      <c r="F20" s="8"/>
      <c r="Y20" s="314"/>
      <c r="Z20" s="315"/>
      <c r="AA20" s="315"/>
      <c r="AB20" s="315"/>
    </row>
    <row r="21" spans="6:28" ht="38.450000000000003" customHeight="1" x14ac:dyDescent="0.2">
      <c r="F21" s="8"/>
      <c r="S21" s="320"/>
      <c r="Y21" s="314"/>
      <c r="Z21" s="315"/>
      <c r="AA21" s="315"/>
      <c r="AB21" s="315"/>
    </row>
    <row r="22" spans="6:28" ht="38.450000000000003" customHeight="1" x14ac:dyDescent="0.2">
      <c r="F22" s="8"/>
      <c r="Y22" s="312"/>
    </row>
    <row r="23" spans="6:28" ht="38.450000000000003" customHeight="1" x14ac:dyDescent="0.2">
      <c r="F23" s="8"/>
      <c r="Y23" s="312"/>
    </row>
    <row r="24" spans="6:28" ht="38.450000000000003" customHeight="1" x14ac:dyDescent="0.2">
      <c r="F24" s="8"/>
      <c r="Y24" s="312"/>
    </row>
    <row r="25" spans="6:28" ht="38.450000000000003" customHeight="1" x14ac:dyDescent="0.2">
      <c r="F25" s="8"/>
      <c r="Y25" s="312"/>
    </row>
    <row r="26" spans="6:28" ht="38.450000000000003" customHeight="1" x14ac:dyDescent="0.2">
      <c r="F26" s="8"/>
      <c r="Y26" s="312"/>
    </row>
    <row r="27" spans="6:28" ht="38.450000000000003" customHeight="1" x14ac:dyDescent="0.2">
      <c r="F27" s="8"/>
      <c r="Y27" s="312"/>
    </row>
    <row r="28" spans="6:28" ht="38.450000000000003" customHeight="1" x14ac:dyDescent="0.2">
      <c r="F28" s="8"/>
    </row>
    <row r="29" spans="6:28" ht="38.450000000000003" customHeight="1" x14ac:dyDescent="0.2">
      <c r="F29" s="8"/>
    </row>
    <row r="30" spans="6:28" ht="38.450000000000003" customHeight="1" x14ac:dyDescent="0.2">
      <c r="F30" s="8"/>
    </row>
    <row r="31" spans="6:28" ht="38.450000000000003" customHeight="1" x14ac:dyDescent="0.2">
      <c r="F31" s="8"/>
    </row>
    <row r="32" spans="6:28" ht="38.450000000000003" customHeight="1" x14ac:dyDescent="0.2">
      <c r="F32" s="8"/>
    </row>
    <row r="33" spans="6:6" ht="38.450000000000003" customHeight="1" x14ac:dyDescent="0.2">
      <c r="F33" s="8"/>
    </row>
    <row r="34" spans="6:6" ht="38.450000000000003" customHeight="1" x14ac:dyDescent="0.2">
      <c r="F34" s="8"/>
    </row>
    <row r="35" spans="6:6" ht="38.450000000000003" customHeight="1" x14ac:dyDescent="0.2">
      <c r="F35" s="8"/>
    </row>
    <row r="36" spans="6:6" ht="38.450000000000003" customHeight="1" x14ac:dyDescent="0.2">
      <c r="F36" s="8"/>
    </row>
    <row r="37" spans="6:6" ht="38.450000000000003" customHeight="1" x14ac:dyDescent="0.2">
      <c r="F37" s="8"/>
    </row>
    <row r="38" spans="6:6" ht="21" customHeight="1" x14ac:dyDescent="0.2">
      <c r="F38" s="8"/>
    </row>
    <row r="39" spans="6:6" x14ac:dyDescent="0.2">
      <c r="F39" s="8"/>
    </row>
    <row r="40" spans="6:6" ht="15.75" customHeight="1" x14ac:dyDescent="0.2">
      <c r="F40" s="8"/>
    </row>
    <row r="41" spans="6:6" x14ac:dyDescent="0.2">
      <c r="F41" s="8"/>
    </row>
    <row r="42" spans="6:6" ht="22.5" customHeight="1" x14ac:dyDescent="0.2">
      <c r="F42" s="8"/>
    </row>
    <row r="43" spans="6:6" x14ac:dyDescent="0.2">
      <c r="F43" s="8"/>
    </row>
    <row r="44" spans="6:6" x14ac:dyDescent="0.2">
      <c r="F44" s="8"/>
    </row>
    <row r="45" spans="6:6" x14ac:dyDescent="0.2">
      <c r="F45" s="8"/>
    </row>
    <row r="46" spans="6:6" x14ac:dyDescent="0.2">
      <c r="F46" s="8"/>
    </row>
    <row r="47" spans="6:6" x14ac:dyDescent="0.2">
      <c r="F47" s="8"/>
    </row>
    <row r="48" spans="6:6" x14ac:dyDescent="0.2">
      <c r="F48" s="8"/>
    </row>
    <row r="49" spans="6:6" x14ac:dyDescent="0.2">
      <c r="F49" s="8"/>
    </row>
    <row r="50" spans="6:6" ht="21" customHeight="1" x14ac:dyDescent="0.2">
      <c r="F50" s="8"/>
    </row>
    <row r="51" spans="6:6" x14ac:dyDescent="0.2">
      <c r="F51" s="8"/>
    </row>
    <row r="52" spans="6:6" ht="15.75" customHeight="1" x14ac:dyDescent="0.2">
      <c r="F52" s="8"/>
    </row>
    <row r="53" spans="6:6" x14ac:dyDescent="0.2">
      <c r="F53" s="8"/>
    </row>
    <row r="54" spans="6:6" x14ac:dyDescent="0.2">
      <c r="F54" s="8"/>
    </row>
    <row r="55" spans="6:6" ht="49.5" customHeight="1" x14ac:dyDescent="0.2">
      <c r="F55" s="8"/>
    </row>
    <row r="56" spans="6:6" ht="15.75" customHeight="1" x14ac:dyDescent="0.2">
      <c r="F56" s="8"/>
    </row>
    <row r="57" spans="6:6" x14ac:dyDescent="0.2">
      <c r="F57" s="8"/>
    </row>
    <row r="58" spans="6:6" x14ac:dyDescent="0.2">
      <c r="F58" s="8"/>
    </row>
    <row r="59" spans="6:6" ht="24.75" customHeight="1" x14ac:dyDescent="0.2">
      <c r="F59" s="8"/>
    </row>
    <row r="60" spans="6:6" x14ac:dyDescent="0.2">
      <c r="F60" s="8"/>
    </row>
    <row r="61" spans="6:6" x14ac:dyDescent="0.2">
      <c r="F61" s="8"/>
    </row>
    <row r="62" spans="6:6" x14ac:dyDescent="0.2">
      <c r="F62" s="8"/>
    </row>
    <row r="63" spans="6:6" x14ac:dyDescent="0.2">
      <c r="F63" s="8"/>
    </row>
    <row r="64" spans="6:6" x14ac:dyDescent="0.2">
      <c r="F64" s="8"/>
    </row>
    <row r="65" spans="6:6" x14ac:dyDescent="0.2">
      <c r="F65" s="8"/>
    </row>
    <row r="66" spans="6:6" x14ac:dyDescent="0.2">
      <c r="F66" s="8"/>
    </row>
    <row r="67" spans="6:6" x14ac:dyDescent="0.2">
      <c r="F67" s="8"/>
    </row>
    <row r="68" spans="6:6" x14ac:dyDescent="0.2">
      <c r="F68" s="8"/>
    </row>
    <row r="69" spans="6:6" x14ac:dyDescent="0.2">
      <c r="F69" s="8"/>
    </row>
    <row r="70" spans="6:6" x14ac:dyDescent="0.2">
      <c r="F70" s="8"/>
    </row>
    <row r="71" spans="6:6" x14ac:dyDescent="0.2">
      <c r="F71" s="8"/>
    </row>
    <row r="72" spans="6:6" x14ac:dyDescent="0.2">
      <c r="F72" s="8"/>
    </row>
    <row r="73" spans="6:6" x14ac:dyDescent="0.2">
      <c r="F73" s="8"/>
    </row>
    <row r="74" spans="6:6" x14ac:dyDescent="0.2">
      <c r="F74" s="8"/>
    </row>
    <row r="75" spans="6:6" x14ac:dyDescent="0.2">
      <c r="F75" s="8"/>
    </row>
    <row r="76" spans="6:6" x14ac:dyDescent="0.2">
      <c r="F76" s="8"/>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47">
    <mergeCell ref="F6:F7"/>
    <mergeCell ref="G6:G7"/>
    <mergeCell ref="AB6:AB7"/>
    <mergeCell ref="X6:X7"/>
    <mergeCell ref="W6:W7"/>
    <mergeCell ref="U6:U7"/>
    <mergeCell ref="V6:V7"/>
    <mergeCell ref="I6:L6"/>
    <mergeCell ref="M6:P6"/>
    <mergeCell ref="Q6:T6"/>
    <mergeCell ref="Y6:Y7"/>
    <mergeCell ref="Z6:Z7"/>
    <mergeCell ref="AA6:AA7"/>
    <mergeCell ref="Y8:Y9"/>
    <mergeCell ref="Z8:Z9"/>
    <mergeCell ref="AA8:AA9"/>
    <mergeCell ref="AB8:AB9"/>
    <mergeCell ref="Y10:Y11"/>
    <mergeCell ref="Z10:Z11"/>
    <mergeCell ref="AA10:AA11"/>
    <mergeCell ref="AB10:AB11"/>
    <mergeCell ref="B8:B11"/>
    <mergeCell ref="A8:A11"/>
    <mergeCell ref="G8:G11"/>
    <mergeCell ref="E10:E11"/>
    <mergeCell ref="E8:E9"/>
    <mergeCell ref="F8:F11"/>
    <mergeCell ref="D8:D11"/>
    <mergeCell ref="C8:C11"/>
    <mergeCell ref="U8:U9"/>
    <mergeCell ref="V8:V9"/>
    <mergeCell ref="W8:W9"/>
    <mergeCell ref="X8:X9"/>
    <mergeCell ref="U10:U11"/>
    <mergeCell ref="V10:V11"/>
    <mergeCell ref="W10:W11"/>
    <mergeCell ref="X10:X11"/>
    <mergeCell ref="A1:AB1"/>
    <mergeCell ref="A4:G5"/>
    <mergeCell ref="H4:V5"/>
    <mergeCell ref="W4:X5"/>
    <mergeCell ref="Y4:AB4"/>
    <mergeCell ref="A6:A7"/>
    <mergeCell ref="B6:B7"/>
    <mergeCell ref="C6:C7"/>
    <mergeCell ref="D6:D7"/>
    <mergeCell ref="E6:E7"/>
  </mergeCells>
  <conditionalFormatting sqref="O11:P11">
    <cfRule type="cellIs" dxfId="247" priority="1" operator="equal">
      <formula>0</formula>
    </cfRule>
    <cfRule type="cellIs" dxfId="246" priority="2" operator="lessThan">
      <formula>0.99</formula>
    </cfRule>
    <cfRule type="cellIs" dxfId="245" priority="3" operator="equal">
      <formula>$K$7</formula>
    </cfRule>
    <cfRule type="cellIs" dxfId="244" priority="4" operator="equal">
      <formula>0</formula>
    </cfRule>
    <cfRule type="cellIs" dxfId="243" priority="5" operator="lessThan">
      <formula>$L$9</formula>
    </cfRule>
    <cfRule type="cellIs" dxfId="242" priority="6" operator="equal">
      <formula>$L$9</formula>
    </cfRule>
    <cfRule type="colorScale" priority="7">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39E2-7655-4AAA-8CB4-647CC29AD8DF}">
  <sheetPr>
    <tabColor rgb="FF00B050"/>
  </sheetPr>
  <dimension ref="A1:AB69"/>
  <sheetViews>
    <sheetView view="pageBreakPreview" topLeftCell="Y38" zoomScale="50" zoomScaleNormal="44" zoomScaleSheetLayoutView="50" workbookViewId="0">
      <selection activeCell="AA42" sqref="AA42"/>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36.85546875" style="5" customWidth="1"/>
    <col min="8" max="8" width="10.5703125" style="5" bestFit="1" customWidth="1"/>
    <col min="9" max="16" width="6.85546875" style="5" customWidth="1"/>
    <col min="17" max="17" width="8.140625" style="5" customWidth="1"/>
    <col min="18" max="18" width="6.85546875" style="5" customWidth="1"/>
    <col min="19" max="20" width="6.5703125" style="5" customWidth="1"/>
    <col min="21" max="21" width="18.140625" style="5" customWidth="1"/>
    <col min="22" max="24" width="15.85546875" style="5" customWidth="1"/>
    <col min="25" max="25" width="85.42578125" style="5" customWidth="1"/>
    <col min="26" max="26" width="60.7109375" style="5" customWidth="1"/>
    <col min="27" max="27" width="76.710937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02"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334" t="s">
        <v>1</v>
      </c>
      <c r="B4" s="334"/>
      <c r="C4" s="334"/>
      <c r="D4" s="334"/>
      <c r="E4" s="334"/>
      <c r="F4" s="334"/>
      <c r="G4" s="334"/>
      <c r="H4" s="335" t="s">
        <v>2</v>
      </c>
      <c r="I4" s="335"/>
      <c r="J4" s="335"/>
      <c r="K4" s="335"/>
      <c r="L4" s="335"/>
      <c r="M4" s="335"/>
      <c r="N4" s="335"/>
      <c r="O4" s="335"/>
      <c r="P4" s="335"/>
      <c r="Q4" s="335"/>
      <c r="R4" s="335"/>
      <c r="S4" s="335"/>
      <c r="T4" s="335"/>
      <c r="U4" s="335"/>
      <c r="V4" s="335"/>
      <c r="W4" s="336" t="s">
        <v>3</v>
      </c>
      <c r="X4" s="336"/>
      <c r="Y4" s="337" t="s">
        <v>4</v>
      </c>
      <c r="Z4" s="337"/>
      <c r="AA4" s="337"/>
      <c r="AB4" s="337"/>
    </row>
    <row r="5" spans="1:28" ht="33.6" customHeight="1" thickBot="1" x14ac:dyDescent="0.3">
      <c r="A5" s="334"/>
      <c r="B5" s="334"/>
      <c r="C5" s="334"/>
      <c r="D5" s="334"/>
      <c r="E5" s="334"/>
      <c r="F5" s="334"/>
      <c r="G5" s="334"/>
      <c r="H5" s="335"/>
      <c r="I5" s="568"/>
      <c r="J5" s="568"/>
      <c r="K5" s="568"/>
      <c r="L5" s="568"/>
      <c r="M5" s="568"/>
      <c r="N5" s="568"/>
      <c r="O5" s="568"/>
      <c r="P5" s="568"/>
      <c r="Q5" s="335"/>
      <c r="R5" s="335"/>
      <c r="S5" s="335"/>
      <c r="T5" s="335"/>
      <c r="U5" s="335"/>
      <c r="V5" s="335"/>
      <c r="W5" s="336"/>
      <c r="X5" s="336"/>
      <c r="Y5" s="36" t="s">
        <v>5</v>
      </c>
      <c r="Z5" s="36" t="s">
        <v>6</v>
      </c>
      <c r="AA5" s="36" t="s">
        <v>7</v>
      </c>
      <c r="AB5" s="36" t="s">
        <v>8</v>
      </c>
    </row>
    <row r="6" spans="1:28" ht="100.5" customHeight="1" x14ac:dyDescent="0.25">
      <c r="A6" s="523" t="s">
        <v>9</v>
      </c>
      <c r="B6" s="523" t="s">
        <v>10</v>
      </c>
      <c r="C6" s="523" t="s">
        <v>11</v>
      </c>
      <c r="D6" s="523" t="s">
        <v>12</v>
      </c>
      <c r="E6" s="523" t="s">
        <v>13</v>
      </c>
      <c r="F6" s="523" t="s">
        <v>14</v>
      </c>
      <c r="G6" s="523" t="s">
        <v>15</v>
      </c>
      <c r="H6" s="63" t="s">
        <v>16</v>
      </c>
      <c r="I6" s="569" t="s">
        <v>17</v>
      </c>
      <c r="J6" s="570"/>
      <c r="K6" s="570"/>
      <c r="L6" s="672"/>
      <c r="M6" s="572" t="s">
        <v>18</v>
      </c>
      <c r="N6" s="573"/>
      <c r="O6" s="573"/>
      <c r="P6" s="574"/>
      <c r="Q6" s="575" t="s">
        <v>19</v>
      </c>
      <c r="R6" s="576"/>
      <c r="S6" s="576"/>
      <c r="T6" s="576"/>
      <c r="U6" s="525" t="s">
        <v>174</v>
      </c>
      <c r="V6" s="525" t="s">
        <v>21</v>
      </c>
      <c r="W6" s="518" t="s">
        <v>22</v>
      </c>
      <c r="X6" s="518" t="s">
        <v>23</v>
      </c>
      <c r="Y6" s="519" t="s">
        <v>24</v>
      </c>
      <c r="Z6" s="519" t="s">
        <v>25</v>
      </c>
      <c r="AA6" s="519" t="s">
        <v>26</v>
      </c>
      <c r="AB6" s="519" t="s">
        <v>27</v>
      </c>
    </row>
    <row r="7" spans="1:28" x14ac:dyDescent="0.25">
      <c r="A7" s="523"/>
      <c r="B7" s="523"/>
      <c r="C7" s="523"/>
      <c r="D7" s="523"/>
      <c r="E7" s="523"/>
      <c r="F7" s="523"/>
      <c r="G7" s="523"/>
      <c r="H7" s="63"/>
      <c r="I7" s="123">
        <v>1</v>
      </c>
      <c r="J7" s="30">
        <v>2</v>
      </c>
      <c r="K7" s="30">
        <v>3</v>
      </c>
      <c r="L7" s="119">
        <v>4</v>
      </c>
      <c r="M7" s="128">
        <v>5</v>
      </c>
      <c r="N7" s="17">
        <v>6</v>
      </c>
      <c r="O7" s="17">
        <v>7</v>
      </c>
      <c r="P7" s="129">
        <v>8</v>
      </c>
      <c r="Q7" s="182">
        <v>9</v>
      </c>
      <c r="R7" s="15">
        <v>10</v>
      </c>
      <c r="S7" s="15">
        <v>11</v>
      </c>
      <c r="T7" s="15">
        <v>12</v>
      </c>
      <c r="U7" s="525"/>
      <c r="V7" s="525"/>
      <c r="W7" s="518"/>
      <c r="X7" s="518"/>
      <c r="Y7" s="519"/>
      <c r="Z7" s="519"/>
      <c r="AA7" s="519"/>
      <c r="AB7" s="519"/>
    </row>
    <row r="8" spans="1:28" s="14" customFormat="1" ht="118.5" customHeight="1" x14ac:dyDescent="0.2">
      <c r="A8" s="342" t="s">
        <v>528</v>
      </c>
      <c r="B8" s="342" t="s">
        <v>176</v>
      </c>
      <c r="C8" s="344" t="s">
        <v>227</v>
      </c>
      <c r="D8" s="345" t="s">
        <v>529</v>
      </c>
      <c r="E8" s="344" t="s">
        <v>530</v>
      </c>
      <c r="F8" s="342" t="s">
        <v>197</v>
      </c>
      <c r="G8" s="623" t="s">
        <v>531</v>
      </c>
      <c r="H8" s="63" t="s">
        <v>35</v>
      </c>
      <c r="I8" s="66">
        <v>1</v>
      </c>
      <c r="J8" s="46"/>
      <c r="K8" s="44"/>
      <c r="L8" s="121"/>
      <c r="M8" s="124"/>
      <c r="N8" s="46"/>
      <c r="O8" s="46"/>
      <c r="P8" s="65"/>
      <c r="Q8" s="55"/>
      <c r="R8" s="46"/>
      <c r="S8" s="46"/>
      <c r="T8" s="46"/>
      <c r="U8" s="339">
        <f>SUM(M8:T8)</f>
        <v>0</v>
      </c>
      <c r="V8" s="339">
        <f>SUM(Q9:T9)</f>
        <v>0</v>
      </c>
      <c r="W8" s="340">
        <f>SUM(I9:T9)</f>
        <v>1</v>
      </c>
      <c r="X8" s="522" t="e">
        <f>+V8/U8</f>
        <v>#DIV/0!</v>
      </c>
      <c r="Y8" s="613" t="s">
        <v>532</v>
      </c>
      <c r="Z8" s="673" t="s">
        <v>37</v>
      </c>
      <c r="AA8" s="675" t="s">
        <v>533</v>
      </c>
      <c r="AB8" s="610" t="s">
        <v>37</v>
      </c>
    </row>
    <row r="9" spans="1:28" s="14" customFormat="1" ht="86.25" customHeight="1" x14ac:dyDescent="0.2">
      <c r="A9" s="342"/>
      <c r="B9" s="342"/>
      <c r="C9" s="344"/>
      <c r="D9" s="345"/>
      <c r="E9" s="344"/>
      <c r="F9" s="342"/>
      <c r="G9" s="623"/>
      <c r="H9" s="63" t="s">
        <v>39</v>
      </c>
      <c r="I9" s="69">
        <v>1</v>
      </c>
      <c r="J9" s="47"/>
      <c r="K9" s="47"/>
      <c r="L9" s="136"/>
      <c r="M9" s="124"/>
      <c r="N9" s="46"/>
      <c r="O9" s="46"/>
      <c r="P9" s="65"/>
      <c r="Q9" s="55"/>
      <c r="R9" s="46"/>
      <c r="S9" s="46"/>
      <c r="T9" s="46"/>
      <c r="U9" s="339"/>
      <c r="V9" s="339"/>
      <c r="W9" s="340"/>
      <c r="X9" s="522"/>
      <c r="Y9" s="582"/>
      <c r="Z9" s="674"/>
      <c r="AA9" s="676"/>
      <c r="AB9" s="611"/>
    </row>
    <row r="10" spans="1:28" s="14" customFormat="1" ht="99.75" customHeight="1" x14ac:dyDescent="0.2">
      <c r="A10" s="342"/>
      <c r="B10" s="342"/>
      <c r="C10" s="344"/>
      <c r="D10" s="345"/>
      <c r="E10" s="344" t="s">
        <v>534</v>
      </c>
      <c r="F10" s="342"/>
      <c r="G10" s="623" t="s">
        <v>535</v>
      </c>
      <c r="H10" s="63" t="s">
        <v>35</v>
      </c>
      <c r="I10" s="66">
        <v>7.0000000000000007E-2</v>
      </c>
      <c r="J10" s="51">
        <v>7.0000000000000007E-2</v>
      </c>
      <c r="K10" s="51">
        <v>7.0000000000000007E-2</v>
      </c>
      <c r="L10" s="137">
        <v>7.0000000000000007E-2</v>
      </c>
      <c r="M10" s="66">
        <v>7.0000000000000007E-2</v>
      </c>
      <c r="N10" s="51">
        <v>7.0000000000000007E-2</v>
      </c>
      <c r="O10" s="51">
        <v>7.0000000000000007E-2</v>
      </c>
      <c r="P10" s="61">
        <v>7.0000000000000007E-2</v>
      </c>
      <c r="Q10" s="66">
        <v>7.0000000000000007E-2</v>
      </c>
      <c r="R10" s="51">
        <v>7.0000000000000007E-2</v>
      </c>
      <c r="S10" s="51">
        <v>7.0000000000000007E-2</v>
      </c>
      <c r="T10" s="61">
        <v>7.0000000000000007E-2</v>
      </c>
      <c r="U10" s="339">
        <f>SUM(Q10:T10)</f>
        <v>0.28000000000000003</v>
      </c>
      <c r="V10" s="339">
        <f>SUM(Q11:T11)</f>
        <v>0.28000000000000003</v>
      </c>
      <c r="W10" s="530">
        <v>1</v>
      </c>
      <c r="X10" s="522">
        <f>+V10/U10</f>
        <v>1</v>
      </c>
      <c r="Y10" s="613" t="s">
        <v>536</v>
      </c>
      <c r="Z10" s="673" t="s">
        <v>37</v>
      </c>
      <c r="AA10" s="635" t="s">
        <v>537</v>
      </c>
      <c r="AB10" s="677" t="s">
        <v>37</v>
      </c>
    </row>
    <row r="11" spans="1:28" s="14" customFormat="1" ht="89.25" customHeight="1" x14ac:dyDescent="0.2">
      <c r="A11" s="342"/>
      <c r="B11" s="342"/>
      <c r="C11" s="344"/>
      <c r="D11" s="345"/>
      <c r="E11" s="344"/>
      <c r="F11" s="342"/>
      <c r="G11" s="623"/>
      <c r="H11" s="63" t="s">
        <v>39</v>
      </c>
      <c r="I11" s="69">
        <v>7.0000000000000007E-2</v>
      </c>
      <c r="J11" s="53">
        <v>7.0000000000000007E-2</v>
      </c>
      <c r="K11" s="53">
        <v>7.0000000000000007E-2</v>
      </c>
      <c r="L11" s="138">
        <v>7.0000000000000007E-2</v>
      </c>
      <c r="M11" s="69">
        <v>7.0000000000000007E-2</v>
      </c>
      <c r="N11" s="53">
        <v>7.0000000000000007E-2</v>
      </c>
      <c r="O11" s="53">
        <v>7.0000000000000007E-2</v>
      </c>
      <c r="P11" s="138">
        <v>7.0000000000000007E-2</v>
      </c>
      <c r="Q11" s="69">
        <v>7.0000000000000007E-2</v>
      </c>
      <c r="R11" s="53">
        <v>7.0000000000000007E-2</v>
      </c>
      <c r="S11" s="53">
        <v>7.0000000000000007E-2</v>
      </c>
      <c r="T11" s="138">
        <v>7.0000000000000007E-2</v>
      </c>
      <c r="U11" s="339"/>
      <c r="V11" s="339"/>
      <c r="W11" s="530"/>
      <c r="X11" s="522"/>
      <c r="Y11" s="582"/>
      <c r="Z11" s="674"/>
      <c r="AA11" s="636"/>
      <c r="AB11" s="678"/>
    </row>
    <row r="12" spans="1:28" s="14" customFormat="1" ht="42" customHeight="1" x14ac:dyDescent="0.2">
      <c r="A12" s="342"/>
      <c r="B12" s="342"/>
      <c r="C12" s="344"/>
      <c r="D12" s="345"/>
      <c r="E12" s="344" t="s">
        <v>538</v>
      </c>
      <c r="F12" s="342"/>
      <c r="G12" s="623" t="s">
        <v>539</v>
      </c>
      <c r="H12" s="63" t="s">
        <v>35</v>
      </c>
      <c r="I12" s="64"/>
      <c r="J12" s="44"/>
      <c r="K12" s="44"/>
      <c r="L12" s="120"/>
      <c r="M12" s="66">
        <v>0.33</v>
      </c>
      <c r="N12" s="46"/>
      <c r="O12" s="46"/>
      <c r="P12" s="65"/>
      <c r="Q12" s="66">
        <v>0.33</v>
      </c>
      <c r="R12" s="46"/>
      <c r="S12" s="46"/>
      <c r="T12" s="46"/>
      <c r="U12" s="339">
        <f>SUM(Q12:T12)</f>
        <v>0.33</v>
      </c>
      <c r="V12" s="339">
        <f>SUM(Q13:T13)</f>
        <v>0.33</v>
      </c>
      <c r="W12" s="530">
        <v>1</v>
      </c>
      <c r="X12" s="522">
        <f>+V12/U12</f>
        <v>1</v>
      </c>
      <c r="Y12" s="613" t="s">
        <v>540</v>
      </c>
      <c r="Z12" s="677" t="s">
        <v>37</v>
      </c>
      <c r="AA12" s="635" t="s">
        <v>541</v>
      </c>
      <c r="AB12" s="677" t="s">
        <v>37</v>
      </c>
    </row>
    <row r="13" spans="1:28" s="14" customFormat="1" ht="42" customHeight="1" x14ac:dyDescent="0.2">
      <c r="A13" s="342"/>
      <c r="B13" s="342"/>
      <c r="C13" s="344"/>
      <c r="D13" s="345"/>
      <c r="E13" s="344"/>
      <c r="F13" s="342"/>
      <c r="G13" s="623"/>
      <c r="H13" s="63" t="s">
        <v>39</v>
      </c>
      <c r="I13" s="64"/>
      <c r="J13" s="44"/>
      <c r="K13" s="44"/>
      <c r="L13" s="120"/>
      <c r="M13" s="53">
        <v>0.33</v>
      </c>
      <c r="N13" s="46"/>
      <c r="O13" s="46"/>
      <c r="P13" s="65"/>
      <c r="Q13" s="53">
        <v>0.33</v>
      </c>
      <c r="R13" s="46"/>
      <c r="S13" s="46"/>
      <c r="T13" s="46"/>
      <c r="U13" s="339"/>
      <c r="V13" s="339"/>
      <c r="W13" s="530"/>
      <c r="X13" s="522"/>
      <c r="Y13" s="582"/>
      <c r="Z13" s="678"/>
      <c r="AA13" s="582"/>
      <c r="AB13" s="678"/>
    </row>
    <row r="14" spans="1:28" s="14" customFormat="1" ht="42" customHeight="1" x14ac:dyDescent="0.2">
      <c r="A14" s="342" t="s">
        <v>528</v>
      </c>
      <c r="B14" s="342" t="s">
        <v>542</v>
      </c>
      <c r="C14" s="344" t="s">
        <v>543</v>
      </c>
      <c r="D14" s="344" t="s">
        <v>544</v>
      </c>
      <c r="E14" s="344" t="s">
        <v>545</v>
      </c>
      <c r="F14" s="342" t="s">
        <v>546</v>
      </c>
      <c r="G14" s="623" t="s">
        <v>547</v>
      </c>
      <c r="H14" s="63" t="s">
        <v>35</v>
      </c>
      <c r="I14" s="64"/>
      <c r="J14" s="44"/>
      <c r="K14" s="51">
        <v>1</v>
      </c>
      <c r="L14" s="120"/>
      <c r="M14" s="130"/>
      <c r="N14" s="48"/>
      <c r="O14" s="49"/>
      <c r="P14" s="67"/>
      <c r="Q14" s="57"/>
      <c r="R14" s="48"/>
      <c r="S14" s="49"/>
      <c r="T14" s="49"/>
      <c r="U14" s="339">
        <f>SUM(Q14:T14)</f>
        <v>0</v>
      </c>
      <c r="V14" s="339">
        <f>SUM(Q15:T15)</f>
        <v>0</v>
      </c>
      <c r="W14" s="340">
        <f>SUM(I15:T15)</f>
        <v>1</v>
      </c>
      <c r="X14" s="522" t="e">
        <f>+V14/U14</f>
        <v>#DIV/0!</v>
      </c>
      <c r="Y14" s="613" t="s">
        <v>548</v>
      </c>
      <c r="Z14" s="677" t="s">
        <v>37</v>
      </c>
      <c r="AA14" s="675" t="s">
        <v>549</v>
      </c>
      <c r="AB14" s="677" t="s">
        <v>37</v>
      </c>
    </row>
    <row r="15" spans="1:28" s="14" customFormat="1" ht="42" customHeight="1" x14ac:dyDescent="0.2">
      <c r="A15" s="342"/>
      <c r="B15" s="342"/>
      <c r="C15" s="344"/>
      <c r="D15" s="344"/>
      <c r="E15" s="344"/>
      <c r="F15" s="342"/>
      <c r="G15" s="623"/>
      <c r="H15" s="63" t="s">
        <v>39</v>
      </c>
      <c r="I15" s="64"/>
      <c r="J15" s="44"/>
      <c r="K15" s="53">
        <v>1</v>
      </c>
      <c r="L15" s="120"/>
      <c r="M15" s="130"/>
      <c r="N15" s="48"/>
      <c r="O15" s="49"/>
      <c r="P15" s="67"/>
      <c r="Q15" s="57"/>
      <c r="R15" s="48"/>
      <c r="S15" s="49"/>
      <c r="T15" s="49"/>
      <c r="U15" s="339"/>
      <c r="V15" s="339"/>
      <c r="W15" s="340"/>
      <c r="X15" s="522"/>
      <c r="Y15" s="582"/>
      <c r="Z15" s="678"/>
      <c r="AA15" s="676"/>
      <c r="AB15" s="678"/>
    </row>
    <row r="16" spans="1:28" s="14" customFormat="1" ht="42" customHeight="1" x14ac:dyDescent="0.2">
      <c r="A16" s="342"/>
      <c r="B16" s="342"/>
      <c r="C16" s="344"/>
      <c r="D16" s="344"/>
      <c r="E16" s="344" t="s">
        <v>550</v>
      </c>
      <c r="F16" s="342"/>
      <c r="G16" s="623" t="s">
        <v>551</v>
      </c>
      <c r="H16" s="63" t="s">
        <v>35</v>
      </c>
      <c r="I16" s="64"/>
      <c r="J16" s="44"/>
      <c r="K16" s="44"/>
      <c r="L16" s="120"/>
      <c r="M16" s="124"/>
      <c r="N16" s="46"/>
      <c r="O16" s="46"/>
      <c r="P16" s="65"/>
      <c r="Q16" s="55"/>
      <c r="R16" s="51">
        <v>0.5</v>
      </c>
      <c r="S16" s="51">
        <v>0.5</v>
      </c>
      <c r="T16" s="46"/>
      <c r="U16" s="339">
        <f>SUM(Q16:T16)</f>
        <v>1</v>
      </c>
      <c r="V16" s="339">
        <f>SUM(Q17:T17)</f>
        <v>1</v>
      </c>
      <c r="W16" s="530">
        <f>SUM(I17:T17)</f>
        <v>1</v>
      </c>
      <c r="X16" s="522">
        <f>+V16/U16</f>
        <v>1</v>
      </c>
      <c r="Y16" s="613"/>
      <c r="Z16" s="677" t="s">
        <v>37</v>
      </c>
      <c r="AA16" s="641" t="s">
        <v>552</v>
      </c>
      <c r="AB16" s="610" t="s">
        <v>37</v>
      </c>
    </row>
    <row r="17" spans="1:28" s="14" customFormat="1" ht="42" customHeight="1" x14ac:dyDescent="0.2">
      <c r="A17" s="342"/>
      <c r="B17" s="342"/>
      <c r="C17" s="344"/>
      <c r="D17" s="344"/>
      <c r="E17" s="344"/>
      <c r="F17" s="342"/>
      <c r="G17" s="623"/>
      <c r="H17" s="63" t="s">
        <v>39</v>
      </c>
      <c r="I17" s="64"/>
      <c r="J17" s="44"/>
      <c r="K17" s="44"/>
      <c r="L17" s="120"/>
      <c r="M17" s="124"/>
      <c r="N17" s="46"/>
      <c r="O17" s="46"/>
      <c r="P17" s="65"/>
      <c r="Q17" s="55"/>
      <c r="R17" s="143">
        <v>0.5</v>
      </c>
      <c r="S17" s="143">
        <v>0.5</v>
      </c>
      <c r="T17" s="46"/>
      <c r="U17" s="339"/>
      <c r="V17" s="339"/>
      <c r="W17" s="530"/>
      <c r="X17" s="522"/>
      <c r="Y17" s="582"/>
      <c r="Z17" s="678"/>
      <c r="AA17" s="642"/>
      <c r="AB17" s="611"/>
    </row>
    <row r="18" spans="1:28" s="14" customFormat="1" ht="42" customHeight="1" x14ac:dyDescent="0.2">
      <c r="A18" s="342"/>
      <c r="B18" s="342"/>
      <c r="C18" s="344"/>
      <c r="D18" s="344"/>
      <c r="E18" s="679" t="s">
        <v>553</v>
      </c>
      <c r="F18" s="342"/>
      <c r="G18" s="679" t="s">
        <v>554</v>
      </c>
      <c r="H18" s="63" t="s">
        <v>35</v>
      </c>
      <c r="I18" s="64"/>
      <c r="J18" s="44"/>
      <c r="K18" s="51">
        <v>0.2</v>
      </c>
      <c r="L18" s="137">
        <v>0.2</v>
      </c>
      <c r="M18" s="130"/>
      <c r="N18" s="48"/>
      <c r="O18" s="49"/>
      <c r="P18" s="67"/>
      <c r="Q18" s="57"/>
      <c r="R18" s="51">
        <v>0.6</v>
      </c>
      <c r="S18" s="49"/>
      <c r="T18" s="49"/>
      <c r="U18" s="682">
        <f>SUM(Q18:T18)</f>
        <v>0.6</v>
      </c>
      <c r="V18" s="682">
        <f>SUM(Q19:T19)</f>
        <v>0.6</v>
      </c>
      <c r="W18" s="683">
        <f>SUM(I19:T19)</f>
        <v>1</v>
      </c>
      <c r="X18" s="684">
        <f>+V18/U18</f>
        <v>1</v>
      </c>
      <c r="Y18" s="613" t="s">
        <v>555</v>
      </c>
      <c r="Z18" s="677" t="s">
        <v>37</v>
      </c>
      <c r="AA18" s="641" t="s">
        <v>556</v>
      </c>
      <c r="AB18" s="641" t="s">
        <v>37</v>
      </c>
    </row>
    <row r="19" spans="1:28" s="14" customFormat="1" ht="227.25" customHeight="1" x14ac:dyDescent="0.2">
      <c r="A19" s="342"/>
      <c r="B19" s="342"/>
      <c r="C19" s="344"/>
      <c r="D19" s="344"/>
      <c r="E19" s="680"/>
      <c r="F19" s="342"/>
      <c r="G19" s="681"/>
      <c r="H19" s="63" t="s">
        <v>39</v>
      </c>
      <c r="I19" s="64"/>
      <c r="J19" s="44"/>
      <c r="K19" s="69">
        <v>0.2</v>
      </c>
      <c r="L19" s="138">
        <v>0.2</v>
      </c>
      <c r="M19" s="130"/>
      <c r="N19" s="48"/>
      <c r="O19" s="49"/>
      <c r="P19" s="67"/>
      <c r="Q19" s="57"/>
      <c r="R19" s="165">
        <v>0.6</v>
      </c>
      <c r="S19" s="49"/>
      <c r="T19" s="49"/>
      <c r="U19" s="546"/>
      <c r="V19" s="546"/>
      <c r="W19" s="542"/>
      <c r="X19" s="538"/>
      <c r="Y19" s="582"/>
      <c r="Z19" s="678"/>
      <c r="AA19" s="642"/>
      <c r="AB19" s="642"/>
    </row>
    <row r="20" spans="1:28" s="14" customFormat="1" ht="91.5" customHeight="1" x14ac:dyDescent="0.2">
      <c r="A20" s="342"/>
      <c r="B20" s="342"/>
      <c r="C20" s="344"/>
      <c r="D20" s="344"/>
      <c r="E20" s="679" t="s">
        <v>557</v>
      </c>
      <c r="F20" s="342"/>
      <c r="G20" s="681"/>
      <c r="H20" s="63" t="s">
        <v>35</v>
      </c>
      <c r="I20" s="64"/>
      <c r="J20" s="44"/>
      <c r="K20" s="44"/>
      <c r="L20" s="120"/>
      <c r="M20" s="130"/>
      <c r="N20" s="48"/>
      <c r="O20" s="49"/>
      <c r="P20" s="67"/>
      <c r="Q20" s="57"/>
      <c r="R20" s="51">
        <v>0.5</v>
      </c>
      <c r="S20" s="51">
        <v>0.5</v>
      </c>
      <c r="T20" s="49"/>
      <c r="U20" s="682">
        <f>SUM(Q20:T20)</f>
        <v>1</v>
      </c>
      <c r="V20" s="682">
        <f>SUM(Q21:T21)</f>
        <v>0.8</v>
      </c>
      <c r="W20" s="685">
        <f>SUM(I21:T21)</f>
        <v>0.8</v>
      </c>
      <c r="X20" s="684">
        <f>+V20/U20</f>
        <v>0.8</v>
      </c>
      <c r="Y20" s="613" t="s">
        <v>558</v>
      </c>
      <c r="Z20" s="687" t="s">
        <v>559</v>
      </c>
      <c r="AA20" s="641" t="s">
        <v>560</v>
      </c>
      <c r="AB20" s="610" t="s">
        <v>561</v>
      </c>
    </row>
    <row r="21" spans="1:28" s="14" customFormat="1" ht="120" customHeight="1" x14ac:dyDescent="0.2">
      <c r="A21" s="342"/>
      <c r="B21" s="342"/>
      <c r="C21" s="344"/>
      <c r="D21" s="344"/>
      <c r="E21" s="680"/>
      <c r="F21" s="342"/>
      <c r="G21" s="680"/>
      <c r="H21" s="63" t="s">
        <v>39</v>
      </c>
      <c r="I21" s="64"/>
      <c r="J21" s="44"/>
      <c r="K21" s="44"/>
      <c r="L21" s="120"/>
      <c r="M21" s="130"/>
      <c r="N21" s="48"/>
      <c r="O21" s="49"/>
      <c r="P21" s="67"/>
      <c r="Q21" s="57"/>
      <c r="R21" s="143">
        <v>0.5</v>
      </c>
      <c r="S21" s="306">
        <v>0.3</v>
      </c>
      <c r="T21" s="49"/>
      <c r="U21" s="546"/>
      <c r="V21" s="546"/>
      <c r="W21" s="686"/>
      <c r="X21" s="538"/>
      <c r="Y21" s="582"/>
      <c r="Z21" s="688"/>
      <c r="AA21" s="615"/>
      <c r="AB21" s="611"/>
    </row>
    <row r="22" spans="1:28" s="14" customFormat="1" ht="132.75" customHeight="1" x14ac:dyDescent="0.2">
      <c r="A22" s="342"/>
      <c r="B22" s="342"/>
      <c r="C22" s="344"/>
      <c r="D22" s="344"/>
      <c r="E22" s="344" t="s">
        <v>562</v>
      </c>
      <c r="F22" s="342"/>
      <c r="G22" s="623" t="s">
        <v>563</v>
      </c>
      <c r="H22" s="63" t="s">
        <v>35</v>
      </c>
      <c r="I22" s="64"/>
      <c r="J22" s="44"/>
      <c r="K22" s="51">
        <v>0.1</v>
      </c>
      <c r="L22" s="137">
        <v>0.1</v>
      </c>
      <c r="M22" s="125"/>
      <c r="N22" s="50"/>
      <c r="O22" s="50"/>
      <c r="P22" s="68"/>
      <c r="Q22" s="55"/>
      <c r="R22" s="46"/>
      <c r="S22" s="46"/>
      <c r="T22" s="183">
        <v>0.8</v>
      </c>
      <c r="U22" s="339">
        <f>SUM(Q22:T22)</f>
        <v>0.8</v>
      </c>
      <c r="V22" s="339">
        <f>SUM(Q23:T23)</f>
        <v>0.8</v>
      </c>
      <c r="W22" s="530">
        <f>SUM(I23:T23)</f>
        <v>1</v>
      </c>
      <c r="X22" s="522">
        <f>+V22/U22</f>
        <v>1</v>
      </c>
      <c r="Y22" s="613" t="s">
        <v>564</v>
      </c>
      <c r="Z22" s="687" t="s">
        <v>37</v>
      </c>
      <c r="AA22" s="635" t="s">
        <v>565</v>
      </c>
      <c r="AB22" s="643" t="s">
        <v>37</v>
      </c>
    </row>
    <row r="23" spans="1:28" s="14" customFormat="1" ht="120.75" customHeight="1" x14ac:dyDescent="0.2">
      <c r="A23" s="342"/>
      <c r="B23" s="342"/>
      <c r="C23" s="344"/>
      <c r="D23" s="344"/>
      <c r="E23" s="344"/>
      <c r="F23" s="342"/>
      <c r="G23" s="623"/>
      <c r="H23" s="63" t="s">
        <v>39</v>
      </c>
      <c r="I23" s="64"/>
      <c r="J23" s="44"/>
      <c r="K23" s="143">
        <v>0.1</v>
      </c>
      <c r="L23" s="145">
        <v>0.1</v>
      </c>
      <c r="M23" s="125"/>
      <c r="N23" s="50"/>
      <c r="O23" s="50"/>
      <c r="P23" s="68"/>
      <c r="Q23" s="55"/>
      <c r="R23" s="46"/>
      <c r="S23" s="46"/>
      <c r="T23" s="143">
        <v>0.8</v>
      </c>
      <c r="U23" s="339"/>
      <c r="V23" s="339"/>
      <c r="W23" s="530"/>
      <c r="X23" s="522"/>
      <c r="Y23" s="582"/>
      <c r="Z23" s="688"/>
      <c r="AA23" s="636"/>
      <c r="AB23" s="644"/>
    </row>
    <row r="24" spans="1:28" s="14" customFormat="1" ht="42" customHeight="1" x14ac:dyDescent="0.2">
      <c r="A24" s="342" t="s">
        <v>528</v>
      </c>
      <c r="B24" s="342" t="s">
        <v>238</v>
      </c>
      <c r="C24" s="344" t="s">
        <v>566</v>
      </c>
      <c r="D24" s="344"/>
      <c r="E24" s="344" t="s">
        <v>567</v>
      </c>
      <c r="F24" s="342" t="s">
        <v>197</v>
      </c>
      <c r="G24" s="623" t="s">
        <v>568</v>
      </c>
      <c r="H24" s="63" t="s">
        <v>35</v>
      </c>
      <c r="I24" s="66">
        <v>1</v>
      </c>
      <c r="J24" s="44"/>
      <c r="K24" s="44"/>
      <c r="L24" s="120"/>
      <c r="M24" s="130"/>
      <c r="N24" s="48"/>
      <c r="O24" s="49"/>
      <c r="P24" s="67"/>
      <c r="Q24" s="57"/>
      <c r="R24" s="48"/>
      <c r="S24" s="49"/>
      <c r="T24" s="49"/>
      <c r="U24" s="339">
        <f>SUM(Q24:T24)</f>
        <v>0</v>
      </c>
      <c r="V24" s="339">
        <f>SUM(Q25:T25)</f>
        <v>0</v>
      </c>
      <c r="W24" s="340">
        <f>SUM(I25:P25)</f>
        <v>1</v>
      </c>
      <c r="X24" s="522" t="e">
        <f>+V24/U24</f>
        <v>#DIV/0!</v>
      </c>
      <c r="Y24" s="613" t="s">
        <v>569</v>
      </c>
      <c r="Z24" s="677" t="s">
        <v>37</v>
      </c>
      <c r="AA24" s="635" t="s">
        <v>570</v>
      </c>
      <c r="AB24" s="610" t="s">
        <v>37</v>
      </c>
    </row>
    <row r="25" spans="1:28" s="14" customFormat="1" ht="42" customHeight="1" x14ac:dyDescent="0.2">
      <c r="A25" s="342"/>
      <c r="B25" s="342"/>
      <c r="C25" s="344"/>
      <c r="D25" s="344"/>
      <c r="E25" s="344"/>
      <c r="F25" s="342"/>
      <c r="G25" s="623"/>
      <c r="H25" s="63" t="s">
        <v>39</v>
      </c>
      <c r="I25" s="144">
        <v>1</v>
      </c>
      <c r="J25" s="44"/>
      <c r="K25" s="44"/>
      <c r="L25" s="120"/>
      <c r="M25" s="130"/>
      <c r="N25" s="48"/>
      <c r="O25" s="49"/>
      <c r="P25" s="67"/>
      <c r="Q25" s="57"/>
      <c r="R25" s="48"/>
      <c r="S25" s="49"/>
      <c r="T25" s="49"/>
      <c r="U25" s="339"/>
      <c r="V25" s="339"/>
      <c r="W25" s="340"/>
      <c r="X25" s="522"/>
      <c r="Y25" s="582"/>
      <c r="Z25" s="678"/>
      <c r="AA25" s="636"/>
      <c r="AB25" s="611"/>
    </row>
    <row r="26" spans="1:28" s="14" customFormat="1" ht="42" customHeight="1" x14ac:dyDescent="0.2">
      <c r="A26" s="342"/>
      <c r="B26" s="342"/>
      <c r="C26" s="344"/>
      <c r="D26" s="344"/>
      <c r="E26" s="344" t="s">
        <v>571</v>
      </c>
      <c r="F26" s="342"/>
      <c r="G26" s="691" t="s">
        <v>572</v>
      </c>
      <c r="H26" s="63" t="s">
        <v>35</v>
      </c>
      <c r="I26" s="64"/>
      <c r="J26" s="44"/>
      <c r="K26" s="44"/>
      <c r="L26" s="120"/>
      <c r="M26" s="66">
        <v>0.33</v>
      </c>
      <c r="N26" s="46"/>
      <c r="O26" s="46"/>
      <c r="P26" s="65"/>
      <c r="Q26" s="66">
        <v>0.33</v>
      </c>
      <c r="R26" s="46"/>
      <c r="S26" s="46"/>
      <c r="T26" s="46"/>
      <c r="U26" s="339">
        <f>SUM(Q26:T26)</f>
        <v>0.33</v>
      </c>
      <c r="V26" s="339">
        <f>SUM(M27:P27)</f>
        <v>0.33</v>
      </c>
      <c r="W26" s="340">
        <v>1</v>
      </c>
      <c r="X26" s="522">
        <f>+V26/U26</f>
        <v>1</v>
      </c>
      <c r="Y26" s="613" t="s">
        <v>573</v>
      </c>
      <c r="Z26" s="677" t="s">
        <v>37</v>
      </c>
      <c r="AA26" s="635" t="s">
        <v>570</v>
      </c>
      <c r="AB26" s="610" t="s">
        <v>37</v>
      </c>
    </row>
    <row r="27" spans="1:28" s="14" customFormat="1" ht="42" customHeight="1" x14ac:dyDescent="0.2">
      <c r="A27" s="342"/>
      <c r="B27" s="342"/>
      <c r="C27" s="344"/>
      <c r="D27" s="344"/>
      <c r="E27" s="344"/>
      <c r="F27" s="342"/>
      <c r="G27" s="691"/>
      <c r="H27" s="63" t="s">
        <v>39</v>
      </c>
      <c r="I27" s="64"/>
      <c r="J27" s="44"/>
      <c r="K27" s="44"/>
      <c r="L27" s="120"/>
      <c r="M27" s="144">
        <v>0.33</v>
      </c>
      <c r="N27" s="46"/>
      <c r="O27" s="46"/>
      <c r="P27" s="65"/>
      <c r="Q27" s="284">
        <v>0.33</v>
      </c>
      <c r="R27" s="46"/>
      <c r="S27" s="46"/>
      <c r="T27" s="46"/>
      <c r="U27" s="339"/>
      <c r="V27" s="339"/>
      <c r="W27" s="340"/>
      <c r="X27" s="522"/>
      <c r="Y27" s="582"/>
      <c r="Z27" s="678"/>
      <c r="AA27" s="636"/>
      <c r="AB27" s="611"/>
    </row>
    <row r="28" spans="1:28" s="14" customFormat="1" ht="42" customHeight="1" x14ac:dyDescent="0.2">
      <c r="A28" s="342"/>
      <c r="B28" s="342"/>
      <c r="C28" s="344"/>
      <c r="D28" s="344"/>
      <c r="E28" s="612" t="s">
        <v>574</v>
      </c>
      <c r="F28" s="342"/>
      <c r="G28" s="689" t="s">
        <v>575</v>
      </c>
      <c r="H28" s="63" t="s">
        <v>35</v>
      </c>
      <c r="I28" s="64"/>
      <c r="J28" s="44"/>
      <c r="K28" s="44"/>
      <c r="L28" s="120"/>
      <c r="M28" s="130"/>
      <c r="N28" s="48"/>
      <c r="O28" s="49"/>
      <c r="P28" s="67"/>
      <c r="Q28" s="57"/>
      <c r="R28" s="48"/>
      <c r="S28" s="49"/>
      <c r="T28" s="49"/>
      <c r="U28" s="682"/>
      <c r="V28" s="682">
        <f>SUM(M29:P29)</f>
        <v>0</v>
      </c>
      <c r="W28" s="682">
        <f>SUM(I29:P29)</f>
        <v>0</v>
      </c>
      <c r="X28" s="684" t="e">
        <f>+V28/U28</f>
        <v>#DIV/0!</v>
      </c>
      <c r="Y28" s="692"/>
      <c r="Z28" s="694"/>
      <c r="AA28" s="696"/>
      <c r="AB28" s="698"/>
    </row>
    <row r="29" spans="1:28" s="14" customFormat="1" ht="42" customHeight="1" x14ac:dyDescent="0.2">
      <c r="A29" s="342"/>
      <c r="B29" s="342"/>
      <c r="C29" s="344"/>
      <c r="D29" s="344"/>
      <c r="E29" s="558"/>
      <c r="F29" s="342"/>
      <c r="G29" s="690"/>
      <c r="H29" s="63" t="s">
        <v>39</v>
      </c>
      <c r="I29" s="64"/>
      <c r="J29" s="44"/>
      <c r="K29" s="44"/>
      <c r="L29" s="120"/>
      <c r="M29" s="130"/>
      <c r="N29" s="48"/>
      <c r="O29" s="49"/>
      <c r="P29" s="67"/>
      <c r="Q29" s="57"/>
      <c r="R29" s="48"/>
      <c r="S29" s="49"/>
      <c r="T29" s="49"/>
      <c r="U29" s="546"/>
      <c r="V29" s="546"/>
      <c r="W29" s="546"/>
      <c r="X29" s="538"/>
      <c r="Y29" s="693"/>
      <c r="Z29" s="695"/>
      <c r="AA29" s="697"/>
      <c r="AB29" s="699"/>
    </row>
    <row r="30" spans="1:28" s="14" customFormat="1" ht="42" customHeight="1" x14ac:dyDescent="0.2">
      <c r="A30" s="342"/>
      <c r="B30" s="342" t="s">
        <v>29</v>
      </c>
      <c r="C30" s="344" t="s">
        <v>576</v>
      </c>
      <c r="D30" s="344" t="s">
        <v>577</v>
      </c>
      <c r="E30" s="344" t="s">
        <v>578</v>
      </c>
      <c r="F30" s="342"/>
      <c r="G30" s="623" t="s">
        <v>579</v>
      </c>
      <c r="H30" s="63" t="s">
        <v>35</v>
      </c>
      <c r="I30" s="64"/>
      <c r="J30" s="51">
        <v>0.5</v>
      </c>
      <c r="K30" s="51">
        <v>0.5</v>
      </c>
      <c r="L30" s="120"/>
      <c r="M30" s="124"/>
      <c r="N30" s="46"/>
      <c r="O30" s="46"/>
      <c r="P30" s="65"/>
      <c r="Q30" s="55"/>
      <c r="R30" s="46"/>
      <c r="S30" s="46"/>
      <c r="T30" s="46"/>
      <c r="U30" s="339">
        <f>SUM(M30:P30)</f>
        <v>0</v>
      </c>
      <c r="V30" s="339">
        <f>SUM(M31:P31)</f>
        <v>0</v>
      </c>
      <c r="W30" s="340">
        <f>SUM(I31:P31)</f>
        <v>1</v>
      </c>
      <c r="X30" s="522" t="e">
        <f>+V30/U30</f>
        <v>#DIV/0!</v>
      </c>
      <c r="Y30" s="613" t="s">
        <v>580</v>
      </c>
      <c r="Z30" s="677" t="s">
        <v>37</v>
      </c>
      <c r="AA30" s="635" t="s">
        <v>581</v>
      </c>
      <c r="AB30" s="610" t="s">
        <v>37</v>
      </c>
    </row>
    <row r="31" spans="1:28" s="14" customFormat="1" ht="42" customHeight="1" x14ac:dyDescent="0.2">
      <c r="A31" s="342"/>
      <c r="B31" s="342"/>
      <c r="C31" s="344"/>
      <c r="D31" s="344"/>
      <c r="E31" s="344"/>
      <c r="F31" s="342"/>
      <c r="G31" s="623"/>
      <c r="H31" s="63" t="s">
        <v>39</v>
      </c>
      <c r="I31" s="64"/>
      <c r="J31" s="143">
        <v>0.5</v>
      </c>
      <c r="K31" s="143">
        <v>0.5</v>
      </c>
      <c r="L31" s="120"/>
      <c r="M31" s="124"/>
      <c r="N31" s="46"/>
      <c r="O31" s="46"/>
      <c r="P31" s="65"/>
      <c r="Q31" s="55"/>
      <c r="R31" s="46"/>
      <c r="S31" s="46"/>
      <c r="T31" s="46"/>
      <c r="U31" s="339"/>
      <c r="V31" s="339"/>
      <c r="W31" s="340"/>
      <c r="X31" s="522"/>
      <c r="Y31" s="582"/>
      <c r="Z31" s="678"/>
      <c r="AA31" s="636"/>
      <c r="AB31" s="611"/>
    </row>
    <row r="32" spans="1:28" s="14" customFormat="1" ht="42" customHeight="1" x14ac:dyDescent="0.2">
      <c r="A32" s="342"/>
      <c r="B32" s="342"/>
      <c r="C32" s="344"/>
      <c r="D32" s="344"/>
      <c r="E32" s="344" t="s">
        <v>582</v>
      </c>
      <c r="F32" s="342"/>
      <c r="G32" s="623" t="s">
        <v>583</v>
      </c>
      <c r="H32" s="63" t="s">
        <v>35</v>
      </c>
      <c r="I32" s="64"/>
      <c r="J32" s="44"/>
      <c r="K32" s="44"/>
      <c r="L32" s="137">
        <v>0.5</v>
      </c>
      <c r="M32" s="66">
        <v>0.5</v>
      </c>
      <c r="N32" s="48"/>
      <c r="O32" s="49"/>
      <c r="P32" s="67"/>
      <c r="Q32" s="57"/>
      <c r="R32" s="48"/>
      <c r="S32" s="49"/>
      <c r="T32" s="49"/>
      <c r="U32" s="339">
        <f>SUM(M32:P32)</f>
        <v>0.5</v>
      </c>
      <c r="V32" s="339">
        <f>SUM(M33:P33)</f>
        <v>0.5</v>
      </c>
      <c r="W32" s="340">
        <f>SUM(I33:P33)</f>
        <v>1</v>
      </c>
      <c r="X32" s="522">
        <f>+V32/U32</f>
        <v>1</v>
      </c>
      <c r="Y32" s="613" t="s">
        <v>584</v>
      </c>
      <c r="Z32" s="677" t="s">
        <v>37</v>
      </c>
      <c r="AA32" s="635" t="s">
        <v>585</v>
      </c>
      <c r="AB32" s="610" t="s">
        <v>37</v>
      </c>
    </row>
    <row r="33" spans="1:28" s="14" customFormat="1" ht="101.25" customHeight="1" x14ac:dyDescent="0.2">
      <c r="A33" s="342"/>
      <c r="B33" s="342"/>
      <c r="C33" s="344"/>
      <c r="D33" s="344"/>
      <c r="E33" s="344"/>
      <c r="F33" s="342"/>
      <c r="G33" s="623"/>
      <c r="H33" s="63" t="s">
        <v>39</v>
      </c>
      <c r="I33" s="64"/>
      <c r="J33" s="44"/>
      <c r="K33" s="44"/>
      <c r="L33" s="145">
        <v>0.5</v>
      </c>
      <c r="M33" s="145">
        <v>0.5</v>
      </c>
      <c r="N33" s="48"/>
      <c r="O33" s="49"/>
      <c r="P33" s="67"/>
      <c r="Q33" s="57"/>
      <c r="R33" s="48"/>
      <c r="S33" s="49"/>
      <c r="T33" s="49"/>
      <c r="U33" s="339"/>
      <c r="V33" s="339"/>
      <c r="W33" s="340"/>
      <c r="X33" s="522"/>
      <c r="Y33" s="582"/>
      <c r="Z33" s="678"/>
      <c r="AA33" s="700"/>
      <c r="AB33" s="611"/>
    </row>
    <row r="34" spans="1:28" s="14" customFormat="1" ht="63.75" customHeight="1" x14ac:dyDescent="0.2">
      <c r="A34" s="342"/>
      <c r="B34" s="342"/>
      <c r="C34" s="344"/>
      <c r="D34" s="344"/>
      <c r="E34" s="344" t="s">
        <v>586</v>
      </c>
      <c r="F34" s="342"/>
      <c r="G34" s="623" t="s">
        <v>587</v>
      </c>
      <c r="H34" s="63" t="s">
        <v>35</v>
      </c>
      <c r="I34" s="64"/>
      <c r="J34" s="44"/>
      <c r="K34" s="44"/>
      <c r="L34" s="120"/>
      <c r="M34" s="124"/>
      <c r="N34" s="46"/>
      <c r="O34" s="51">
        <v>0.5</v>
      </c>
      <c r="P34" s="61">
        <v>0.5</v>
      </c>
      <c r="Q34" s="55"/>
      <c r="R34" s="46"/>
      <c r="S34" s="46"/>
      <c r="T34" s="46"/>
      <c r="U34" s="339">
        <f>SUM(M34:P34)</f>
        <v>1</v>
      </c>
      <c r="V34" s="339">
        <f>SUM(M35:P35)</f>
        <v>1</v>
      </c>
      <c r="W34" s="340">
        <f>SUM(I35:P35)</f>
        <v>1</v>
      </c>
      <c r="X34" s="522">
        <f>+V34/U34</f>
        <v>1</v>
      </c>
      <c r="Y34" s="613" t="s">
        <v>588</v>
      </c>
      <c r="Z34" s="677" t="s">
        <v>37</v>
      </c>
      <c r="AA34" s="635" t="s">
        <v>589</v>
      </c>
      <c r="AB34" s="610" t="s">
        <v>37</v>
      </c>
    </row>
    <row r="35" spans="1:28" s="14" customFormat="1" ht="42" customHeight="1" x14ac:dyDescent="0.2">
      <c r="A35" s="342"/>
      <c r="B35" s="342"/>
      <c r="C35" s="344"/>
      <c r="D35" s="344"/>
      <c r="E35" s="344"/>
      <c r="F35" s="342"/>
      <c r="G35" s="623"/>
      <c r="H35" s="63" t="s">
        <v>39</v>
      </c>
      <c r="I35" s="64"/>
      <c r="J35" s="44"/>
      <c r="K35" s="44"/>
      <c r="L35" s="120"/>
      <c r="M35" s="124"/>
      <c r="N35" s="46"/>
      <c r="O35" s="143">
        <v>0.5</v>
      </c>
      <c r="P35" s="143">
        <v>0.5</v>
      </c>
      <c r="Q35" s="55"/>
      <c r="R35" s="46"/>
      <c r="S35" s="46"/>
      <c r="T35" s="46"/>
      <c r="U35" s="339"/>
      <c r="V35" s="339"/>
      <c r="W35" s="340"/>
      <c r="X35" s="522"/>
      <c r="Y35" s="582"/>
      <c r="Z35" s="678"/>
      <c r="AA35" s="582"/>
      <c r="AB35" s="611"/>
    </row>
    <row r="36" spans="1:28" s="14" customFormat="1" ht="111.75" customHeight="1" x14ac:dyDescent="0.2">
      <c r="A36" s="342"/>
      <c r="B36" s="342"/>
      <c r="C36" s="344" t="s">
        <v>167</v>
      </c>
      <c r="D36" s="344"/>
      <c r="E36" s="344" t="s">
        <v>590</v>
      </c>
      <c r="F36" s="342"/>
      <c r="G36" s="691" t="s">
        <v>591</v>
      </c>
      <c r="H36" s="63" t="s">
        <v>35</v>
      </c>
      <c r="I36" s="64"/>
      <c r="J36" s="44"/>
      <c r="K36" s="51">
        <v>0.33300000000000002</v>
      </c>
      <c r="L36" s="120"/>
      <c r="M36" s="130"/>
      <c r="N36" s="51">
        <v>0.33300000000000002</v>
      </c>
      <c r="O36" s="49"/>
      <c r="P36" s="67"/>
      <c r="Q36" s="51">
        <v>0.33300000000000002</v>
      </c>
      <c r="R36" s="48"/>
      <c r="S36" s="49"/>
      <c r="T36" s="49"/>
      <c r="U36" s="339">
        <f>SUM(Q36:T36)</f>
        <v>0.33300000000000002</v>
      </c>
      <c r="V36" s="339">
        <f>SUM(Q37:T37)</f>
        <v>0.33300000000000002</v>
      </c>
      <c r="W36" s="530">
        <f>SUM(I37:T37)</f>
        <v>0.99900000000000011</v>
      </c>
      <c r="X36" s="522">
        <f>+V36/U36</f>
        <v>1</v>
      </c>
      <c r="Y36" s="613" t="s">
        <v>592</v>
      </c>
      <c r="Z36" s="677" t="s">
        <v>37</v>
      </c>
      <c r="AA36" s="675" t="s">
        <v>593</v>
      </c>
      <c r="AB36" s="610" t="s">
        <v>37</v>
      </c>
    </row>
    <row r="37" spans="1:28" s="14" customFormat="1" ht="97.5" customHeight="1" x14ac:dyDescent="0.2">
      <c r="A37" s="342"/>
      <c r="B37" s="342"/>
      <c r="C37" s="344"/>
      <c r="D37" s="344"/>
      <c r="E37" s="344"/>
      <c r="F37" s="342"/>
      <c r="G37" s="691"/>
      <c r="H37" s="63" t="s">
        <v>39</v>
      </c>
      <c r="I37" s="64"/>
      <c r="J37" s="44"/>
      <c r="K37" s="143">
        <v>0.33300000000000002</v>
      </c>
      <c r="L37" s="120"/>
      <c r="M37" s="130"/>
      <c r="N37" s="143">
        <v>0.33300000000000002</v>
      </c>
      <c r="O37" s="49"/>
      <c r="P37" s="67"/>
      <c r="Q37" s="143">
        <v>0.33300000000000002</v>
      </c>
      <c r="R37" s="48"/>
      <c r="S37" s="49"/>
      <c r="T37" s="49"/>
      <c r="U37" s="339"/>
      <c r="V37" s="339"/>
      <c r="W37" s="530"/>
      <c r="X37" s="522"/>
      <c r="Y37" s="582"/>
      <c r="Z37" s="678"/>
      <c r="AA37" s="676"/>
      <c r="AB37" s="611"/>
    </row>
    <row r="38" spans="1:28" s="14" customFormat="1" ht="150.75" customHeight="1" x14ac:dyDescent="0.2">
      <c r="A38" s="342"/>
      <c r="B38" s="342"/>
      <c r="C38" s="344"/>
      <c r="D38" s="344"/>
      <c r="E38" s="344" t="s">
        <v>594</v>
      </c>
      <c r="F38" s="342"/>
      <c r="G38" s="691" t="s">
        <v>595</v>
      </c>
      <c r="H38" s="63" t="s">
        <v>35</v>
      </c>
      <c r="I38" s="64"/>
      <c r="J38" s="44"/>
      <c r="K38" s="51">
        <v>0.1</v>
      </c>
      <c r="L38" s="137">
        <v>0.1</v>
      </c>
      <c r="M38" s="66">
        <v>0.1</v>
      </c>
      <c r="N38" s="51">
        <v>0.1</v>
      </c>
      <c r="O38" s="51">
        <v>0.1</v>
      </c>
      <c r="P38" s="61">
        <v>0.1</v>
      </c>
      <c r="Q38" s="66">
        <v>0.1</v>
      </c>
      <c r="R38" s="51">
        <v>0.1</v>
      </c>
      <c r="S38" s="51">
        <v>0.1</v>
      </c>
      <c r="T38" s="61">
        <v>0.1</v>
      </c>
      <c r="U38" s="339">
        <f>SUM(Q38:T38)</f>
        <v>0.4</v>
      </c>
      <c r="V38" s="339">
        <f>SUM(Q39:T39)</f>
        <v>0.4</v>
      </c>
      <c r="W38" s="530">
        <f>SUM(I39:T39)</f>
        <v>0.99999999999999989</v>
      </c>
      <c r="X38" s="522">
        <f>+V38/U38</f>
        <v>1</v>
      </c>
      <c r="Y38" s="613" t="s">
        <v>596</v>
      </c>
      <c r="Z38" s="677" t="s">
        <v>37</v>
      </c>
      <c r="AA38" s="675" t="s">
        <v>593</v>
      </c>
      <c r="AB38" s="610" t="s">
        <v>37</v>
      </c>
    </row>
    <row r="39" spans="1:28" s="14" customFormat="1" ht="156" customHeight="1" x14ac:dyDescent="0.2">
      <c r="A39" s="342"/>
      <c r="B39" s="342"/>
      <c r="C39" s="344"/>
      <c r="D39" s="344"/>
      <c r="E39" s="344"/>
      <c r="F39" s="342"/>
      <c r="G39" s="691"/>
      <c r="H39" s="63" t="s">
        <v>39</v>
      </c>
      <c r="I39" s="64"/>
      <c r="J39" s="44"/>
      <c r="K39" s="143">
        <v>0.1</v>
      </c>
      <c r="L39" s="145">
        <v>0.1</v>
      </c>
      <c r="M39" s="164">
        <v>0.1</v>
      </c>
      <c r="N39" s="165">
        <v>0.1</v>
      </c>
      <c r="O39" s="165">
        <v>0.1</v>
      </c>
      <c r="P39" s="166">
        <v>0.1</v>
      </c>
      <c r="Q39" s="164">
        <v>0.1</v>
      </c>
      <c r="R39" s="165">
        <v>0.1</v>
      </c>
      <c r="S39" s="165">
        <v>0.1</v>
      </c>
      <c r="T39" s="166">
        <v>0.1</v>
      </c>
      <c r="U39" s="339"/>
      <c r="V39" s="339"/>
      <c r="W39" s="530"/>
      <c r="X39" s="522"/>
      <c r="Y39" s="582"/>
      <c r="Z39" s="678"/>
      <c r="AA39" s="676"/>
      <c r="AB39" s="611"/>
    </row>
    <row r="40" spans="1:28" s="14" customFormat="1" ht="42" customHeight="1" x14ac:dyDescent="0.2">
      <c r="A40" s="342"/>
      <c r="B40" s="342" t="s">
        <v>597</v>
      </c>
      <c r="C40" s="344" t="s">
        <v>598</v>
      </c>
      <c r="D40" s="344" t="s">
        <v>599</v>
      </c>
      <c r="E40" s="344" t="s">
        <v>600</v>
      </c>
      <c r="F40" s="342" t="s">
        <v>601</v>
      </c>
      <c r="G40" s="623" t="s">
        <v>602</v>
      </c>
      <c r="H40" s="63" t="s">
        <v>35</v>
      </c>
      <c r="I40" s="64"/>
      <c r="J40" s="44"/>
      <c r="K40" s="51">
        <v>1</v>
      </c>
      <c r="L40" s="120"/>
      <c r="M40" s="124"/>
      <c r="N40" s="46"/>
      <c r="O40" s="46"/>
      <c r="P40" s="65"/>
      <c r="Q40" s="55"/>
      <c r="R40" s="46"/>
      <c r="S40" s="46"/>
      <c r="T40" s="46"/>
      <c r="U40" s="339">
        <f>SUM(M40:P40)</f>
        <v>0</v>
      </c>
      <c r="V40" s="339">
        <f>SUM(M41:P41)</f>
        <v>0</v>
      </c>
      <c r="W40" s="340">
        <f>SUM(I41:P41)</f>
        <v>1</v>
      </c>
      <c r="X40" s="522" t="e">
        <f>+V40/U40</f>
        <v>#DIV/0!</v>
      </c>
      <c r="Y40" s="613" t="s">
        <v>603</v>
      </c>
      <c r="Z40" s="677" t="s">
        <v>37</v>
      </c>
      <c r="AA40" s="635" t="s">
        <v>604</v>
      </c>
      <c r="AB40" s="610" t="s">
        <v>37</v>
      </c>
    </row>
    <row r="41" spans="1:28" s="14" customFormat="1" ht="42" customHeight="1" x14ac:dyDescent="0.2">
      <c r="A41" s="342"/>
      <c r="B41" s="342"/>
      <c r="C41" s="344"/>
      <c r="D41" s="344"/>
      <c r="E41" s="344"/>
      <c r="F41" s="342"/>
      <c r="G41" s="623"/>
      <c r="H41" s="63" t="s">
        <v>39</v>
      </c>
      <c r="I41" s="64"/>
      <c r="J41" s="44"/>
      <c r="K41" s="143">
        <v>1</v>
      </c>
      <c r="L41" s="120"/>
      <c r="M41" s="130"/>
      <c r="N41" s="48"/>
      <c r="O41" s="49"/>
      <c r="P41" s="67"/>
      <c r="Q41" s="57"/>
      <c r="R41" s="48"/>
      <c r="S41" s="49"/>
      <c r="T41" s="49"/>
      <c r="U41" s="339"/>
      <c r="V41" s="339"/>
      <c r="W41" s="340"/>
      <c r="X41" s="522"/>
      <c r="Y41" s="582"/>
      <c r="Z41" s="678"/>
      <c r="AA41" s="636"/>
      <c r="AB41" s="611"/>
    </row>
    <row r="42" spans="1:28" s="14" customFormat="1" ht="85.5" customHeight="1" x14ac:dyDescent="0.2">
      <c r="A42" s="342"/>
      <c r="B42" s="342"/>
      <c r="C42" s="344"/>
      <c r="D42" s="344"/>
      <c r="E42" s="344" t="s">
        <v>605</v>
      </c>
      <c r="F42" s="342"/>
      <c r="G42" s="604" t="s">
        <v>606</v>
      </c>
      <c r="H42" s="63" t="s">
        <v>35</v>
      </c>
      <c r="I42" s="64"/>
      <c r="J42" s="44"/>
      <c r="K42" s="44"/>
      <c r="L42" s="137">
        <v>0.5</v>
      </c>
      <c r="M42" s="124"/>
      <c r="N42" s="46"/>
      <c r="O42" s="46"/>
      <c r="P42" s="61">
        <v>0.5</v>
      </c>
      <c r="Q42" s="55"/>
      <c r="R42" s="46"/>
      <c r="S42" s="46"/>
      <c r="T42" s="46"/>
      <c r="U42" s="339">
        <f>SUM(M41:P41)</f>
        <v>0</v>
      </c>
      <c r="V42" s="339">
        <f>SUM(M43:P43)</f>
        <v>0.5</v>
      </c>
      <c r="W42" s="340">
        <f>SUM(I43:P43)</f>
        <v>1</v>
      </c>
      <c r="X42" s="522" t="e">
        <f>+V42/U42</f>
        <v>#DIV/0!</v>
      </c>
      <c r="Y42" s="613" t="s">
        <v>607</v>
      </c>
      <c r="Z42" s="677" t="s">
        <v>37</v>
      </c>
      <c r="AA42" s="635" t="s">
        <v>608</v>
      </c>
      <c r="AB42" s="610" t="s">
        <v>37</v>
      </c>
    </row>
    <row r="43" spans="1:28" s="14" customFormat="1" ht="52.5" customHeight="1" x14ac:dyDescent="0.2">
      <c r="A43" s="342"/>
      <c r="B43" s="342"/>
      <c r="C43" s="344"/>
      <c r="D43" s="344"/>
      <c r="E43" s="344"/>
      <c r="F43" s="342"/>
      <c r="G43" s="605"/>
      <c r="H43" s="63" t="s">
        <v>39</v>
      </c>
      <c r="I43" s="64"/>
      <c r="J43" s="44"/>
      <c r="K43" s="44"/>
      <c r="L43" s="145">
        <v>0.5</v>
      </c>
      <c r="M43" s="130"/>
      <c r="N43" s="48"/>
      <c r="O43" s="49"/>
      <c r="P43" s="145">
        <v>0.5</v>
      </c>
      <c r="Q43" s="57"/>
      <c r="R43" s="48"/>
      <c r="S43" s="49"/>
      <c r="T43" s="49"/>
      <c r="U43" s="339"/>
      <c r="V43" s="339"/>
      <c r="W43" s="340"/>
      <c r="X43" s="522"/>
      <c r="Y43" s="582"/>
      <c r="Z43" s="678"/>
      <c r="AA43" s="582"/>
      <c r="AB43" s="611"/>
    </row>
    <row r="44" spans="1:28" s="14" customFormat="1" ht="42" customHeight="1" x14ac:dyDescent="0.2">
      <c r="A44" s="342"/>
      <c r="B44" s="342"/>
      <c r="C44" s="344"/>
      <c r="D44" s="344"/>
      <c r="E44" s="604" t="s">
        <v>609</v>
      </c>
      <c r="F44" s="342"/>
      <c r="G44" s="606" t="s">
        <v>610</v>
      </c>
      <c r="H44" s="63" t="s">
        <v>35</v>
      </c>
      <c r="I44" s="64"/>
      <c r="J44" s="44"/>
      <c r="K44" s="44"/>
      <c r="L44" s="137">
        <v>1</v>
      </c>
      <c r="M44" s="130"/>
      <c r="N44" s="48"/>
      <c r="O44" s="49"/>
      <c r="P44" s="67"/>
      <c r="Q44" s="57"/>
      <c r="R44" s="48"/>
      <c r="S44" s="49"/>
      <c r="T44" s="49"/>
      <c r="U44" s="682">
        <f>SUM(M44:P44)</f>
        <v>0</v>
      </c>
      <c r="V44" s="682">
        <f>SUM(M45:P45)</f>
        <v>0</v>
      </c>
      <c r="W44" s="702">
        <f>SUM(I45:P45)</f>
        <v>1</v>
      </c>
      <c r="X44" s="684" t="e">
        <f>+V44/U44</f>
        <v>#DIV/0!</v>
      </c>
      <c r="Y44" s="613"/>
      <c r="Z44" s="677"/>
      <c r="AA44" s="675"/>
      <c r="AB44" s="610"/>
    </row>
    <row r="45" spans="1:28" s="14" customFormat="1" ht="42" customHeight="1" x14ac:dyDescent="0.2">
      <c r="A45" s="342"/>
      <c r="B45" s="342"/>
      <c r="C45" s="344"/>
      <c r="D45" s="344"/>
      <c r="E45" s="605"/>
      <c r="F45" s="342"/>
      <c r="G45" s="701"/>
      <c r="H45" s="63" t="s">
        <v>39</v>
      </c>
      <c r="I45" s="64"/>
      <c r="J45" s="44"/>
      <c r="K45" s="44"/>
      <c r="L45" s="145">
        <v>1</v>
      </c>
      <c r="M45" s="124"/>
      <c r="N45" s="46"/>
      <c r="O45" s="46"/>
      <c r="P45" s="65"/>
      <c r="Q45" s="55"/>
      <c r="R45" s="46"/>
      <c r="S45" s="46"/>
      <c r="T45" s="46"/>
      <c r="U45" s="546"/>
      <c r="V45" s="546"/>
      <c r="W45" s="703"/>
      <c r="X45" s="538"/>
      <c r="Y45" s="582"/>
      <c r="Z45" s="678"/>
      <c r="AA45" s="636"/>
      <c r="AB45" s="611"/>
    </row>
    <row r="46" spans="1:28" s="14" customFormat="1" ht="42" customHeight="1" x14ac:dyDescent="0.2">
      <c r="A46" s="342"/>
      <c r="B46" s="342"/>
      <c r="C46" s="344"/>
      <c r="D46" s="344"/>
      <c r="E46" s="594" t="s">
        <v>611</v>
      </c>
      <c r="F46" s="342"/>
      <c r="G46" s="701"/>
      <c r="H46" s="63" t="s">
        <v>35</v>
      </c>
      <c r="I46" s="64"/>
      <c r="J46" s="44"/>
      <c r="K46" s="44"/>
      <c r="L46" s="120"/>
      <c r="M46" s="130"/>
      <c r="N46" s="48"/>
      <c r="O46" s="51">
        <v>1</v>
      </c>
      <c r="P46" s="67"/>
      <c r="Q46" s="57"/>
      <c r="R46" s="48"/>
      <c r="S46" s="49"/>
      <c r="T46" s="49"/>
      <c r="U46" s="682">
        <f>SUM(M46:Q46)</f>
        <v>1</v>
      </c>
      <c r="V46" s="682">
        <f>SUM(M47:P47)</f>
        <v>1</v>
      </c>
      <c r="W46" s="702">
        <f>SUM(I47:P47)</f>
        <v>1</v>
      </c>
      <c r="X46" s="684">
        <f>+V46/U46</f>
        <v>1</v>
      </c>
      <c r="Y46" s="613" t="s">
        <v>612</v>
      </c>
      <c r="Z46" s="677" t="s">
        <v>37</v>
      </c>
      <c r="AA46" s="635" t="s">
        <v>613</v>
      </c>
      <c r="AB46" s="610" t="s">
        <v>37</v>
      </c>
    </row>
    <row r="47" spans="1:28" s="14" customFormat="1" ht="42" customHeight="1" x14ac:dyDescent="0.2">
      <c r="A47" s="342"/>
      <c r="B47" s="342"/>
      <c r="C47" s="344"/>
      <c r="D47" s="344"/>
      <c r="E47" s="595"/>
      <c r="F47" s="342"/>
      <c r="G47" s="607"/>
      <c r="H47" s="63" t="s">
        <v>39</v>
      </c>
      <c r="I47" s="64"/>
      <c r="J47" s="44"/>
      <c r="K47" s="44"/>
      <c r="L47" s="120"/>
      <c r="M47" s="130"/>
      <c r="N47" s="48"/>
      <c r="O47" s="143">
        <v>1</v>
      </c>
      <c r="P47" s="67"/>
      <c r="Q47" s="57"/>
      <c r="R47" s="48"/>
      <c r="S47" s="49"/>
      <c r="T47" s="49"/>
      <c r="U47" s="546"/>
      <c r="V47" s="546"/>
      <c r="W47" s="703"/>
      <c r="X47" s="538"/>
      <c r="Y47" s="582"/>
      <c r="Z47" s="678"/>
      <c r="AA47" s="636"/>
      <c r="AB47" s="611"/>
    </row>
    <row r="48" spans="1:28" s="14" customFormat="1" ht="42" customHeight="1" x14ac:dyDescent="0.2">
      <c r="A48" s="342"/>
      <c r="B48" s="342"/>
      <c r="C48" s="344"/>
      <c r="D48" s="344"/>
      <c r="E48" s="343" t="s">
        <v>614</v>
      </c>
      <c r="F48" s="342"/>
      <c r="G48" s="629" t="s">
        <v>615</v>
      </c>
      <c r="H48" s="63" t="s">
        <v>35</v>
      </c>
      <c r="I48" s="64"/>
      <c r="J48" s="44"/>
      <c r="K48" s="44"/>
      <c r="L48" s="120"/>
      <c r="M48" s="124"/>
      <c r="N48" s="46"/>
      <c r="O48" s="46"/>
      <c r="P48" s="65"/>
      <c r="Q48" s="184">
        <v>1</v>
      </c>
      <c r="R48" s="46"/>
      <c r="S48" s="46"/>
      <c r="T48" s="46"/>
      <c r="U48" s="339">
        <f>SUM(Q48:T48)</f>
        <v>1</v>
      </c>
      <c r="V48" s="339">
        <f>SUM(Q49:T49)</f>
        <v>1</v>
      </c>
      <c r="W48" s="530">
        <f>SUM(I49:T49)</f>
        <v>1</v>
      </c>
      <c r="X48" s="522">
        <f>+V48/U48</f>
        <v>1</v>
      </c>
      <c r="Y48" s="656" t="s">
        <v>616</v>
      </c>
      <c r="Z48" s="677" t="s">
        <v>37</v>
      </c>
      <c r="AA48" s="656" t="s">
        <v>617</v>
      </c>
      <c r="AB48" s="610" t="s">
        <v>37</v>
      </c>
    </row>
    <row r="49" spans="1:28" s="14" customFormat="1" ht="42" customHeight="1" x14ac:dyDescent="0.2">
      <c r="A49" s="342"/>
      <c r="B49" s="342"/>
      <c r="C49" s="344"/>
      <c r="D49" s="344"/>
      <c r="E49" s="343"/>
      <c r="F49" s="342"/>
      <c r="G49" s="629"/>
      <c r="H49" s="63" t="s">
        <v>39</v>
      </c>
      <c r="I49" s="64"/>
      <c r="J49" s="44"/>
      <c r="K49" s="44"/>
      <c r="L49" s="120"/>
      <c r="M49" s="130"/>
      <c r="N49" s="48"/>
      <c r="O49" s="49"/>
      <c r="P49" s="67"/>
      <c r="Q49" s="169">
        <v>1</v>
      </c>
      <c r="S49" s="49"/>
      <c r="T49" s="49"/>
      <c r="U49" s="339"/>
      <c r="V49" s="339"/>
      <c r="W49" s="530"/>
      <c r="X49" s="522"/>
      <c r="Y49" s="657"/>
      <c r="Z49" s="678"/>
      <c r="AA49" s="657"/>
      <c r="AB49" s="611"/>
    </row>
    <row r="50" spans="1:28" s="14" customFormat="1" ht="42" customHeight="1" x14ac:dyDescent="0.2">
      <c r="A50" s="342"/>
      <c r="B50" s="342"/>
      <c r="C50" s="344"/>
      <c r="D50" s="344"/>
      <c r="E50" s="343" t="s">
        <v>618</v>
      </c>
      <c r="F50" s="342"/>
      <c r="G50" s="629"/>
      <c r="H50" s="63" t="s">
        <v>35</v>
      </c>
      <c r="I50" s="64"/>
      <c r="J50" s="44"/>
      <c r="K50" s="44"/>
      <c r="L50" s="120"/>
      <c r="M50" s="124"/>
      <c r="N50" s="46"/>
      <c r="O50" s="46"/>
      <c r="P50" s="65"/>
      <c r="Q50" s="55"/>
      <c r="R50" s="185">
        <v>1</v>
      </c>
      <c r="S50" s="46"/>
      <c r="U50" s="339">
        <f>SUM(Q50:T50)</f>
        <v>1</v>
      </c>
      <c r="V50" s="339">
        <f>SUM(Q51:T51)</f>
        <v>1</v>
      </c>
      <c r="W50" s="530">
        <f>SUM(I51:T51)</f>
        <v>1</v>
      </c>
      <c r="X50" s="522">
        <f>+V50/U50</f>
        <v>1</v>
      </c>
      <c r="Y50" s="656" t="s">
        <v>619</v>
      </c>
      <c r="Z50" s="677" t="s">
        <v>37</v>
      </c>
      <c r="AA50" s="656" t="s">
        <v>620</v>
      </c>
      <c r="AB50" s="610" t="s">
        <v>37</v>
      </c>
    </row>
    <row r="51" spans="1:28" s="14" customFormat="1" ht="42" customHeight="1" x14ac:dyDescent="0.2">
      <c r="A51" s="342"/>
      <c r="B51" s="342"/>
      <c r="C51" s="344"/>
      <c r="D51" s="344"/>
      <c r="E51" s="343"/>
      <c r="F51" s="342"/>
      <c r="G51" s="629"/>
      <c r="H51" s="63" t="s">
        <v>39</v>
      </c>
      <c r="I51" s="64"/>
      <c r="J51" s="44"/>
      <c r="K51" s="44"/>
      <c r="L51" s="120"/>
      <c r="M51" s="130"/>
      <c r="N51" s="48"/>
      <c r="O51" s="49"/>
      <c r="P51" s="67"/>
      <c r="Q51" s="57"/>
      <c r="R51" s="165">
        <v>1</v>
      </c>
      <c r="S51" s="49"/>
      <c r="T51" s="49"/>
      <c r="U51" s="339"/>
      <c r="V51" s="339"/>
      <c r="W51" s="530"/>
      <c r="X51" s="522"/>
      <c r="Y51" s="657"/>
      <c r="Z51" s="678"/>
      <c r="AA51" s="657"/>
      <c r="AB51" s="611"/>
    </row>
    <row r="52" spans="1:28" s="14" customFormat="1" ht="60.75" customHeight="1" x14ac:dyDescent="0.2">
      <c r="A52" s="342"/>
      <c r="B52" s="342"/>
      <c r="C52" s="344"/>
      <c r="D52" s="344"/>
      <c r="E52" s="343" t="s">
        <v>621</v>
      </c>
      <c r="F52" s="342"/>
      <c r="G52" s="631" t="s">
        <v>622</v>
      </c>
      <c r="H52" s="63" t="s">
        <v>35</v>
      </c>
      <c r="I52" s="139"/>
      <c r="J52" s="135"/>
      <c r="K52" s="44"/>
      <c r="L52" s="120"/>
      <c r="M52" s="124"/>
      <c r="N52" s="46"/>
      <c r="O52" s="46"/>
      <c r="P52" s="65"/>
      <c r="Q52" s="55"/>
      <c r="R52" s="46"/>
      <c r="S52" s="46"/>
      <c r="T52" s="186">
        <v>1</v>
      </c>
      <c r="U52" s="339">
        <f>SUM(Q52:T52)</f>
        <v>1</v>
      </c>
      <c r="V52" s="339">
        <f>SUM(Q53:T53)</f>
        <v>1</v>
      </c>
      <c r="W52" s="530">
        <f>SUM(I53:T53)</f>
        <v>1</v>
      </c>
      <c r="X52" s="522">
        <f>+V52/U52</f>
        <v>1</v>
      </c>
      <c r="Y52" s="656" t="s">
        <v>623</v>
      </c>
      <c r="Z52" s="677" t="s">
        <v>37</v>
      </c>
      <c r="AA52" s="656" t="s">
        <v>624</v>
      </c>
      <c r="AB52" s="610" t="s">
        <v>37</v>
      </c>
    </row>
    <row r="53" spans="1:28" s="14" customFormat="1" ht="82.5" customHeight="1" x14ac:dyDescent="0.2">
      <c r="A53" s="342"/>
      <c r="B53" s="342"/>
      <c r="C53" s="344"/>
      <c r="D53" s="344"/>
      <c r="E53" s="343"/>
      <c r="F53" s="342"/>
      <c r="G53" s="631"/>
      <c r="H53" s="63" t="s">
        <v>39</v>
      </c>
      <c r="I53" s="64"/>
      <c r="J53" s="44"/>
      <c r="K53" s="44"/>
      <c r="L53" s="120"/>
      <c r="M53" s="130"/>
      <c r="N53" s="48"/>
      <c r="O53" s="49"/>
      <c r="P53" s="67"/>
      <c r="Q53" s="57"/>
      <c r="R53" s="48"/>
      <c r="S53" s="49"/>
      <c r="T53" s="165">
        <v>1</v>
      </c>
      <c r="U53" s="339"/>
      <c r="V53" s="339"/>
      <c r="W53" s="530"/>
      <c r="X53" s="522"/>
      <c r="Y53" s="657"/>
      <c r="Z53" s="678"/>
      <c r="AA53" s="657"/>
      <c r="AB53" s="611"/>
    </row>
    <row r="54" spans="1:28" s="14" customFormat="1" ht="96" customHeight="1" x14ac:dyDescent="0.2">
      <c r="A54" s="342" t="s">
        <v>528</v>
      </c>
      <c r="B54" s="342" t="s">
        <v>625</v>
      </c>
      <c r="C54" s="344" t="s">
        <v>30</v>
      </c>
      <c r="D54" s="344" t="s">
        <v>626</v>
      </c>
      <c r="E54" s="343" t="s">
        <v>627</v>
      </c>
      <c r="F54" s="342" t="s">
        <v>628</v>
      </c>
      <c r="G54" s="631" t="s">
        <v>629</v>
      </c>
      <c r="H54" s="63" t="s">
        <v>35</v>
      </c>
      <c r="I54" s="139"/>
      <c r="J54" s="135"/>
      <c r="K54" s="51">
        <v>0.5</v>
      </c>
      <c r="L54" s="137">
        <v>0.5</v>
      </c>
      <c r="M54" s="124"/>
      <c r="N54" s="46"/>
      <c r="O54" s="46"/>
      <c r="P54" s="65"/>
      <c r="Q54" s="55"/>
      <c r="R54" s="46"/>
      <c r="S54" s="46"/>
      <c r="T54" s="46"/>
      <c r="U54" s="339">
        <f>SUM(Q54:T54)</f>
        <v>0</v>
      </c>
      <c r="V54" s="339">
        <f>SUM(M55:P55)</f>
        <v>0</v>
      </c>
      <c r="W54" s="340">
        <f>SUM(I55:P55)</f>
        <v>1</v>
      </c>
      <c r="X54" s="522" t="e">
        <f>+V54/U54</f>
        <v>#DIV/0!</v>
      </c>
      <c r="Y54" s="613" t="s">
        <v>630</v>
      </c>
      <c r="Z54" s="677" t="s">
        <v>37</v>
      </c>
      <c r="AA54" s="635" t="s">
        <v>631</v>
      </c>
      <c r="AB54" s="610" t="s">
        <v>37</v>
      </c>
    </row>
    <row r="55" spans="1:28" s="14" customFormat="1" ht="91.5" customHeight="1" x14ac:dyDescent="0.2">
      <c r="A55" s="342"/>
      <c r="B55" s="342"/>
      <c r="C55" s="344"/>
      <c r="D55" s="344"/>
      <c r="E55" s="343"/>
      <c r="F55" s="342"/>
      <c r="G55" s="631"/>
      <c r="H55" s="63" t="s">
        <v>39</v>
      </c>
      <c r="I55" s="64"/>
      <c r="J55" s="44"/>
      <c r="K55" s="143">
        <v>0.5</v>
      </c>
      <c r="L55" s="145">
        <v>0.5</v>
      </c>
      <c r="M55" s="130"/>
      <c r="N55" s="48"/>
      <c r="O55" s="49"/>
      <c r="P55" s="67"/>
      <c r="Q55" s="57"/>
      <c r="R55" s="48"/>
      <c r="S55" s="49"/>
      <c r="T55" s="49"/>
      <c r="U55" s="339"/>
      <c r="V55" s="339"/>
      <c r="W55" s="340"/>
      <c r="X55" s="522"/>
      <c r="Y55" s="582"/>
      <c r="Z55" s="678"/>
      <c r="AA55" s="636"/>
      <c r="AB55" s="611"/>
    </row>
    <row r="56" spans="1:28" s="14" customFormat="1" ht="96" customHeight="1" x14ac:dyDescent="0.2">
      <c r="A56" s="342"/>
      <c r="B56" s="342"/>
      <c r="C56" s="344"/>
      <c r="D56" s="344"/>
      <c r="E56" s="343" t="s">
        <v>632</v>
      </c>
      <c r="F56" s="342"/>
      <c r="G56" s="631" t="s">
        <v>633</v>
      </c>
      <c r="H56" s="63" t="s">
        <v>35</v>
      </c>
      <c r="I56" s="64"/>
      <c r="J56" s="44"/>
      <c r="K56" s="44"/>
      <c r="L56" s="120"/>
      <c r="M56" s="66">
        <v>1</v>
      </c>
      <c r="N56" s="46"/>
      <c r="O56" s="46"/>
      <c r="P56" s="65"/>
      <c r="Q56" s="55"/>
      <c r="R56" s="46"/>
      <c r="S56" s="46"/>
      <c r="T56" s="46"/>
      <c r="U56" s="339">
        <f>SUM(Q56:T56)</f>
        <v>0</v>
      </c>
      <c r="V56" s="339">
        <f>SUM(Q57:T57)</f>
        <v>0</v>
      </c>
      <c r="W56" s="340">
        <f>SUM(I57:T57)</f>
        <v>1</v>
      </c>
      <c r="X56" s="522" t="e">
        <f>+V56/U56</f>
        <v>#DIV/0!</v>
      </c>
      <c r="Y56" s="613" t="s">
        <v>634</v>
      </c>
      <c r="Z56" s="687" t="s">
        <v>37</v>
      </c>
      <c r="AA56" s="704" t="s">
        <v>635</v>
      </c>
      <c r="AB56" s="610" t="s">
        <v>37</v>
      </c>
    </row>
    <row r="57" spans="1:28" s="14" customFormat="1" ht="59.25" customHeight="1" x14ac:dyDescent="0.2">
      <c r="A57" s="342"/>
      <c r="B57" s="342"/>
      <c r="C57" s="344"/>
      <c r="D57" s="344"/>
      <c r="E57" s="343"/>
      <c r="F57" s="342"/>
      <c r="G57" s="631"/>
      <c r="H57" s="63" t="s">
        <v>39</v>
      </c>
      <c r="I57" s="64"/>
      <c r="J57" s="44"/>
      <c r="K57" s="44"/>
      <c r="L57" s="120"/>
      <c r="M57" s="145">
        <v>1</v>
      </c>
      <c r="N57" s="48"/>
      <c r="O57" s="49"/>
      <c r="P57" s="67"/>
      <c r="Q57" s="57"/>
      <c r="R57" s="48"/>
      <c r="S57" s="49"/>
      <c r="T57" s="49"/>
      <c r="U57" s="339"/>
      <c r="V57" s="339"/>
      <c r="W57" s="340"/>
      <c r="X57" s="522"/>
      <c r="Y57" s="582"/>
      <c r="Z57" s="688"/>
      <c r="AA57" s="636"/>
      <c r="AB57" s="611"/>
    </row>
    <row r="58" spans="1:28" s="14" customFormat="1" ht="42" customHeight="1" x14ac:dyDescent="0.2">
      <c r="A58" s="342" t="s">
        <v>528</v>
      </c>
      <c r="B58" s="342" t="s">
        <v>29</v>
      </c>
      <c r="C58" s="344" t="s">
        <v>636</v>
      </c>
      <c r="D58" s="344" t="s">
        <v>637</v>
      </c>
      <c r="E58" s="343" t="s">
        <v>638</v>
      </c>
      <c r="F58" s="342" t="s">
        <v>628</v>
      </c>
      <c r="G58" s="631" t="s">
        <v>639</v>
      </c>
      <c r="H58" s="63" t="s">
        <v>35</v>
      </c>
      <c r="I58" s="66">
        <v>0.5</v>
      </c>
      <c r="J58" s="51">
        <v>0.5</v>
      </c>
      <c r="K58" s="44"/>
      <c r="L58" s="120"/>
      <c r="M58" s="124"/>
      <c r="N58" s="46"/>
      <c r="O58" s="46"/>
      <c r="P58" s="65"/>
      <c r="Q58" s="55"/>
      <c r="R58" s="46"/>
      <c r="S58" s="46"/>
      <c r="T58" s="46"/>
      <c r="U58" s="339">
        <f>SUM(Q58:T58)</f>
        <v>0</v>
      </c>
      <c r="V58" s="339">
        <f>SUM(Q59:T59)</f>
        <v>0</v>
      </c>
      <c r="W58" s="340">
        <f>SUM(I59:T59)</f>
        <v>1</v>
      </c>
      <c r="X58" s="522" t="e">
        <f>+V58/U58</f>
        <v>#DIV/0!</v>
      </c>
      <c r="Y58" s="613" t="s">
        <v>640</v>
      </c>
      <c r="Z58" s="677" t="s">
        <v>37</v>
      </c>
      <c r="AA58" s="635" t="s">
        <v>641</v>
      </c>
      <c r="AB58" s="610" t="s">
        <v>78</v>
      </c>
    </row>
    <row r="59" spans="1:28" s="14" customFormat="1" ht="42" customHeight="1" x14ac:dyDescent="0.2">
      <c r="A59" s="342"/>
      <c r="B59" s="342"/>
      <c r="C59" s="344"/>
      <c r="D59" s="344"/>
      <c r="E59" s="343"/>
      <c r="F59" s="342"/>
      <c r="G59" s="631"/>
      <c r="H59" s="63" t="s">
        <v>39</v>
      </c>
      <c r="I59" s="50"/>
      <c r="J59" s="50"/>
      <c r="K59" s="44"/>
      <c r="L59" s="145">
        <v>1</v>
      </c>
      <c r="M59" s="130"/>
      <c r="N59" s="48"/>
      <c r="O59" s="49"/>
      <c r="P59" s="67"/>
      <c r="Q59" s="57"/>
      <c r="R59" s="48"/>
      <c r="S59" s="49"/>
      <c r="T59" s="49"/>
      <c r="U59" s="339"/>
      <c r="V59" s="339"/>
      <c r="W59" s="340"/>
      <c r="X59" s="522"/>
      <c r="Y59" s="582"/>
      <c r="Z59" s="678"/>
      <c r="AA59" s="636"/>
      <c r="AB59" s="611"/>
    </row>
    <row r="60" spans="1:28" s="14" customFormat="1" ht="111" customHeight="1" x14ac:dyDescent="0.2">
      <c r="A60" s="342"/>
      <c r="B60" s="342"/>
      <c r="C60" s="344"/>
      <c r="D60" s="344"/>
      <c r="E60" s="343" t="s">
        <v>642</v>
      </c>
      <c r="F60" s="342"/>
      <c r="G60" s="631" t="s">
        <v>643</v>
      </c>
      <c r="H60" s="63" t="s">
        <v>35</v>
      </c>
      <c r="I60" s="64"/>
      <c r="J60" s="44"/>
      <c r="K60" s="44"/>
      <c r="L60" s="137">
        <v>0.75</v>
      </c>
      <c r="M60" s="124"/>
      <c r="N60" s="51">
        <v>0.25</v>
      </c>
      <c r="O60" s="46"/>
      <c r="P60" s="65"/>
      <c r="Q60" s="55"/>
      <c r="R60" s="46"/>
      <c r="S60" s="46"/>
      <c r="T60" s="46"/>
      <c r="U60" s="339">
        <f>SUM(Q60:T60)</f>
        <v>0</v>
      </c>
      <c r="V60" s="339">
        <f>SUM(Q61:T61)</f>
        <v>0</v>
      </c>
      <c r="W60" s="340">
        <f>SUM(I61:P61)</f>
        <v>1</v>
      </c>
      <c r="X60" s="522" t="e">
        <f>+V60/U60</f>
        <v>#DIV/0!</v>
      </c>
      <c r="Y60" s="613" t="s">
        <v>644</v>
      </c>
      <c r="Z60" s="687" t="s">
        <v>37</v>
      </c>
      <c r="AA60" s="705" t="s">
        <v>645</v>
      </c>
      <c r="AB60" s="610" t="s">
        <v>37</v>
      </c>
    </row>
    <row r="61" spans="1:28" s="14" customFormat="1" ht="78.75" customHeight="1" x14ac:dyDescent="0.2">
      <c r="A61" s="342"/>
      <c r="B61" s="342"/>
      <c r="C61" s="344"/>
      <c r="D61" s="344"/>
      <c r="E61" s="343"/>
      <c r="F61" s="342"/>
      <c r="G61" s="631"/>
      <c r="H61" s="63" t="s">
        <v>39</v>
      </c>
      <c r="I61" s="64"/>
      <c r="J61" s="44"/>
      <c r="K61" s="44"/>
      <c r="L61" s="145">
        <v>0.75</v>
      </c>
      <c r="M61" s="130"/>
      <c r="N61" s="143">
        <v>0.25</v>
      </c>
      <c r="O61" s="49"/>
      <c r="P61" s="67"/>
      <c r="Q61" s="57"/>
      <c r="R61" s="48"/>
      <c r="S61" s="49"/>
      <c r="T61" s="49"/>
      <c r="U61" s="339"/>
      <c r="V61" s="339"/>
      <c r="W61" s="340"/>
      <c r="X61" s="522"/>
      <c r="Y61" s="582"/>
      <c r="Z61" s="688"/>
      <c r="AA61" s="706"/>
      <c r="AB61" s="611"/>
    </row>
    <row r="62" spans="1:28" s="14" customFormat="1" ht="111" customHeight="1" x14ac:dyDescent="0.2">
      <c r="A62" s="342"/>
      <c r="B62" s="342"/>
      <c r="C62" s="344"/>
      <c r="D62" s="344"/>
      <c r="E62" s="343" t="s">
        <v>646</v>
      </c>
      <c r="F62" s="342"/>
      <c r="G62" s="631" t="s">
        <v>643</v>
      </c>
      <c r="H62" s="63" t="s">
        <v>35</v>
      </c>
      <c r="I62" s="64"/>
      <c r="J62" s="44"/>
      <c r="K62" s="44"/>
      <c r="L62" s="120"/>
      <c r="M62" s="124"/>
      <c r="N62" s="46"/>
      <c r="O62" s="51">
        <v>1</v>
      </c>
      <c r="P62" s="65"/>
      <c r="Q62" s="55"/>
      <c r="R62" s="46"/>
      <c r="S62" s="46"/>
      <c r="T62" s="46"/>
      <c r="U62" s="339">
        <f>SUM(Q62:T62)</f>
        <v>0</v>
      </c>
      <c r="V62" s="339">
        <f>SUM(Q63:T63)</f>
        <v>0</v>
      </c>
      <c r="W62" s="340">
        <f>SUM(I63:P63)</f>
        <v>1</v>
      </c>
      <c r="X62" s="522" t="e">
        <f>+V62/U62</f>
        <v>#DIV/0!</v>
      </c>
      <c r="Y62" s="613" t="s">
        <v>647</v>
      </c>
      <c r="Z62" s="687" t="s">
        <v>37</v>
      </c>
      <c r="AA62" s="705" t="s">
        <v>648</v>
      </c>
      <c r="AB62" s="610" t="s">
        <v>37</v>
      </c>
    </row>
    <row r="63" spans="1:28" s="14" customFormat="1" ht="57" customHeight="1" x14ac:dyDescent="0.2">
      <c r="A63" s="342"/>
      <c r="B63" s="342"/>
      <c r="C63" s="344"/>
      <c r="D63" s="344"/>
      <c r="E63" s="343"/>
      <c r="F63" s="342"/>
      <c r="G63" s="631"/>
      <c r="H63" s="63" t="s">
        <v>39</v>
      </c>
      <c r="I63" s="126"/>
      <c r="J63" s="127"/>
      <c r="K63" s="127"/>
      <c r="L63" s="146"/>
      <c r="M63" s="140"/>
      <c r="N63" s="141"/>
      <c r="O63" s="167">
        <v>1</v>
      </c>
      <c r="P63" s="142"/>
      <c r="Q63" s="57"/>
      <c r="R63" s="48"/>
      <c r="S63" s="49"/>
      <c r="T63" s="49"/>
      <c r="U63" s="339"/>
      <c r="V63" s="339"/>
      <c r="W63" s="340"/>
      <c r="X63" s="522"/>
      <c r="Y63" s="582"/>
      <c r="Z63" s="688"/>
      <c r="AA63" s="706"/>
      <c r="AB63" s="611"/>
    </row>
    <row r="64" spans="1:28" x14ac:dyDescent="0.25">
      <c r="AA64" s="168"/>
    </row>
    <row r="65" spans="27:27" x14ac:dyDescent="0.25">
      <c r="AA65" s="168"/>
    </row>
    <row r="66" spans="27:27" x14ac:dyDescent="0.25">
      <c r="AA66" s="168"/>
    </row>
    <row r="67" spans="27:27" x14ac:dyDescent="0.25">
      <c r="AA67" s="168"/>
    </row>
    <row r="68" spans="27:27" x14ac:dyDescent="0.25">
      <c r="AA68" s="168"/>
    </row>
    <row r="69" spans="27:27" x14ac:dyDescent="0.25">
      <c r="AA69" s="168"/>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332">
    <mergeCell ref="Z62:Z63"/>
    <mergeCell ref="AA62:AA63"/>
    <mergeCell ref="AB62:AB63"/>
    <mergeCell ref="Z60:Z61"/>
    <mergeCell ref="AA60:AA61"/>
    <mergeCell ref="AB60:AB61"/>
    <mergeCell ref="E62:E63"/>
    <mergeCell ref="G62:G63"/>
    <mergeCell ref="U62:U63"/>
    <mergeCell ref="V62:V63"/>
    <mergeCell ref="W62:W63"/>
    <mergeCell ref="X62:X63"/>
    <mergeCell ref="Y62:Y63"/>
    <mergeCell ref="Z58:Z59"/>
    <mergeCell ref="AA58:AA59"/>
    <mergeCell ref="AB58:AB59"/>
    <mergeCell ref="E60:E61"/>
    <mergeCell ref="G60:G61"/>
    <mergeCell ref="U60:U61"/>
    <mergeCell ref="V60:V61"/>
    <mergeCell ref="W60:W61"/>
    <mergeCell ref="X60:X61"/>
    <mergeCell ref="Y60:Y61"/>
    <mergeCell ref="G58:G59"/>
    <mergeCell ref="U58:U59"/>
    <mergeCell ref="V58:V59"/>
    <mergeCell ref="W58:W59"/>
    <mergeCell ref="X58:X59"/>
    <mergeCell ref="Y58:Y59"/>
    <mergeCell ref="A58:A63"/>
    <mergeCell ref="B58:B63"/>
    <mergeCell ref="C58:C63"/>
    <mergeCell ref="D58:D63"/>
    <mergeCell ref="E58:E59"/>
    <mergeCell ref="F58:F63"/>
    <mergeCell ref="E56:E57"/>
    <mergeCell ref="G56:G57"/>
    <mergeCell ref="U56:U57"/>
    <mergeCell ref="W54:W55"/>
    <mergeCell ref="X54:X55"/>
    <mergeCell ref="Y54:Y55"/>
    <mergeCell ref="Z54:Z55"/>
    <mergeCell ref="AA54:AA55"/>
    <mergeCell ref="AB54:AB55"/>
    <mergeCell ref="AB52:AB53"/>
    <mergeCell ref="A54:A57"/>
    <mergeCell ref="B54:B57"/>
    <mergeCell ref="C54:C57"/>
    <mergeCell ref="D54:D57"/>
    <mergeCell ref="E54:E55"/>
    <mergeCell ref="F54:F57"/>
    <mergeCell ref="G54:G55"/>
    <mergeCell ref="U54:U55"/>
    <mergeCell ref="V54:V55"/>
    <mergeCell ref="Y56:Y57"/>
    <mergeCell ref="Z56:Z57"/>
    <mergeCell ref="AA56:AA57"/>
    <mergeCell ref="AB56:AB57"/>
    <mergeCell ref="V56:V57"/>
    <mergeCell ref="W56:W57"/>
    <mergeCell ref="X56:X57"/>
    <mergeCell ref="E52:E53"/>
    <mergeCell ref="G52:G53"/>
    <mergeCell ref="U52:U53"/>
    <mergeCell ref="V52:V53"/>
    <mergeCell ref="W52:W53"/>
    <mergeCell ref="X52:X53"/>
    <mergeCell ref="Y52:Y53"/>
    <mergeCell ref="Z52:Z53"/>
    <mergeCell ref="AA52:AA53"/>
    <mergeCell ref="E48:E49"/>
    <mergeCell ref="U48:U49"/>
    <mergeCell ref="V48:V49"/>
    <mergeCell ref="W48:W49"/>
    <mergeCell ref="X48:X49"/>
    <mergeCell ref="Y48:Y49"/>
    <mergeCell ref="Z48:Z49"/>
    <mergeCell ref="AA48:AA49"/>
    <mergeCell ref="AB48:AB49"/>
    <mergeCell ref="G48:G51"/>
    <mergeCell ref="E50:E51"/>
    <mergeCell ref="U50:U51"/>
    <mergeCell ref="V50:V51"/>
    <mergeCell ref="W50:W51"/>
    <mergeCell ref="X50:X51"/>
    <mergeCell ref="AB50:AB51"/>
    <mergeCell ref="Y50:Y51"/>
    <mergeCell ref="Z50:Z51"/>
    <mergeCell ref="AA50:AA51"/>
    <mergeCell ref="AA44:AA45"/>
    <mergeCell ref="AB44:AB45"/>
    <mergeCell ref="E46:E47"/>
    <mergeCell ref="U46:U47"/>
    <mergeCell ref="V46:V47"/>
    <mergeCell ref="W46:W47"/>
    <mergeCell ref="X46:X47"/>
    <mergeCell ref="Y46:Y47"/>
    <mergeCell ref="Z46:Z47"/>
    <mergeCell ref="AA46:AA47"/>
    <mergeCell ref="AB46:AB47"/>
    <mergeCell ref="W44:W45"/>
    <mergeCell ref="X44:X45"/>
    <mergeCell ref="U42:U43"/>
    <mergeCell ref="V42:V43"/>
    <mergeCell ref="W42:W43"/>
    <mergeCell ref="X42:X43"/>
    <mergeCell ref="Y44:Y45"/>
    <mergeCell ref="W40:W41"/>
    <mergeCell ref="X40:X41"/>
    <mergeCell ref="Y40:Y41"/>
    <mergeCell ref="Z44:Z45"/>
    <mergeCell ref="Z40:Z41"/>
    <mergeCell ref="AA40:AA41"/>
    <mergeCell ref="AB40:AB41"/>
    <mergeCell ref="AA38:AA39"/>
    <mergeCell ref="AB38:AB39"/>
    <mergeCell ref="B40:B53"/>
    <mergeCell ref="C40:C53"/>
    <mergeCell ref="D40:D53"/>
    <mergeCell ref="E40:E41"/>
    <mergeCell ref="F40:F53"/>
    <mergeCell ref="G40:G41"/>
    <mergeCell ref="U40:U41"/>
    <mergeCell ref="V40:V41"/>
    <mergeCell ref="Y42:Y43"/>
    <mergeCell ref="Z42:Z43"/>
    <mergeCell ref="AA42:AA43"/>
    <mergeCell ref="AB42:AB43"/>
    <mergeCell ref="E44:E45"/>
    <mergeCell ref="G44:G47"/>
    <mergeCell ref="U44:U45"/>
    <mergeCell ref="V44:V45"/>
    <mergeCell ref="C36:C39"/>
    <mergeCell ref="E42:E43"/>
    <mergeCell ref="G42:G43"/>
    <mergeCell ref="AA36:AA37"/>
    <mergeCell ref="AB36:AB37"/>
    <mergeCell ref="E38:E39"/>
    <mergeCell ref="G38:G39"/>
    <mergeCell ref="U38:U39"/>
    <mergeCell ref="V38:V39"/>
    <mergeCell ref="W38:W39"/>
    <mergeCell ref="X38:X39"/>
    <mergeCell ref="Y38:Y39"/>
    <mergeCell ref="Z38:Z39"/>
    <mergeCell ref="E36:E37"/>
    <mergeCell ref="G36:G37"/>
    <mergeCell ref="U36:U37"/>
    <mergeCell ref="V36:V37"/>
    <mergeCell ref="W36:W37"/>
    <mergeCell ref="X36:X37"/>
    <mergeCell ref="Y36:Y37"/>
    <mergeCell ref="Z36:Z37"/>
    <mergeCell ref="V30:V31"/>
    <mergeCell ref="W30:W31"/>
    <mergeCell ref="X30:X31"/>
    <mergeCell ref="Y30:Y31"/>
    <mergeCell ref="Z30:Z31"/>
    <mergeCell ref="AA30:AA31"/>
    <mergeCell ref="AB32:AB33"/>
    <mergeCell ref="E34:E35"/>
    <mergeCell ref="G34:G35"/>
    <mergeCell ref="U34:U35"/>
    <mergeCell ref="V34:V35"/>
    <mergeCell ref="W34:W35"/>
    <mergeCell ref="X34:X35"/>
    <mergeCell ref="Y34:Y35"/>
    <mergeCell ref="Z34:Z35"/>
    <mergeCell ref="AA34:AA35"/>
    <mergeCell ref="AB34:AB35"/>
    <mergeCell ref="U26:U27"/>
    <mergeCell ref="V26:V27"/>
    <mergeCell ref="W26:W27"/>
    <mergeCell ref="X26:X27"/>
    <mergeCell ref="Y28:Y29"/>
    <mergeCell ref="Z28:Z29"/>
    <mergeCell ref="AA28:AA29"/>
    <mergeCell ref="AB28:AB29"/>
    <mergeCell ref="B30:B39"/>
    <mergeCell ref="C30:C35"/>
    <mergeCell ref="D30:D39"/>
    <mergeCell ref="E30:E31"/>
    <mergeCell ref="G30:G31"/>
    <mergeCell ref="U30:U31"/>
    <mergeCell ref="AB30:AB31"/>
    <mergeCell ref="E32:E33"/>
    <mergeCell ref="G32:G33"/>
    <mergeCell ref="U32:U33"/>
    <mergeCell ref="V32:V33"/>
    <mergeCell ref="W32:W33"/>
    <mergeCell ref="X32:X33"/>
    <mergeCell ref="Y32:Y33"/>
    <mergeCell ref="Z32:Z33"/>
    <mergeCell ref="AA32:AA33"/>
    <mergeCell ref="AA24:AA25"/>
    <mergeCell ref="AB24:AB25"/>
    <mergeCell ref="AA22:AA23"/>
    <mergeCell ref="AB22:AB23"/>
    <mergeCell ref="A24:A53"/>
    <mergeCell ref="B24:B29"/>
    <mergeCell ref="C24:C29"/>
    <mergeCell ref="E24:E25"/>
    <mergeCell ref="F24:F39"/>
    <mergeCell ref="G24:G25"/>
    <mergeCell ref="U24:U25"/>
    <mergeCell ref="V24:V25"/>
    <mergeCell ref="Y26:Y27"/>
    <mergeCell ref="Z26:Z27"/>
    <mergeCell ref="AA26:AA27"/>
    <mergeCell ref="AB26:AB27"/>
    <mergeCell ref="E28:E29"/>
    <mergeCell ref="G28:G29"/>
    <mergeCell ref="U28:U29"/>
    <mergeCell ref="V28:V29"/>
    <mergeCell ref="W28:W29"/>
    <mergeCell ref="X28:X29"/>
    <mergeCell ref="E26:E27"/>
    <mergeCell ref="G26:G27"/>
    <mergeCell ref="E22:E23"/>
    <mergeCell ref="G22:G23"/>
    <mergeCell ref="U22:U23"/>
    <mergeCell ref="V22:V23"/>
    <mergeCell ref="W22:W23"/>
    <mergeCell ref="X22:X23"/>
    <mergeCell ref="Y22:Y23"/>
    <mergeCell ref="Z22:Z23"/>
    <mergeCell ref="W24:W25"/>
    <mergeCell ref="X24:X25"/>
    <mergeCell ref="Y24:Y25"/>
    <mergeCell ref="Z24:Z25"/>
    <mergeCell ref="AB16:AB17"/>
    <mergeCell ref="E18:E19"/>
    <mergeCell ref="G18:G21"/>
    <mergeCell ref="U18:U19"/>
    <mergeCell ref="V18:V19"/>
    <mergeCell ref="W18:W19"/>
    <mergeCell ref="X18:X19"/>
    <mergeCell ref="Y18:Y19"/>
    <mergeCell ref="Z18:Z19"/>
    <mergeCell ref="AA18:AA19"/>
    <mergeCell ref="AB18:AB19"/>
    <mergeCell ref="E20:E21"/>
    <mergeCell ref="U20:U21"/>
    <mergeCell ref="V20:V21"/>
    <mergeCell ref="W20:W21"/>
    <mergeCell ref="X20:X21"/>
    <mergeCell ref="Y20:Y21"/>
    <mergeCell ref="Z20:Z21"/>
    <mergeCell ref="AA20:AA21"/>
    <mergeCell ref="AB20:AB21"/>
    <mergeCell ref="A14:A23"/>
    <mergeCell ref="B14:B23"/>
    <mergeCell ref="C14:C23"/>
    <mergeCell ref="D14:D29"/>
    <mergeCell ref="E14:E15"/>
    <mergeCell ref="F14:F23"/>
    <mergeCell ref="Z14:Z15"/>
    <mergeCell ref="AA14:AA15"/>
    <mergeCell ref="AB14:AB15"/>
    <mergeCell ref="E16:E17"/>
    <mergeCell ref="G16:G17"/>
    <mergeCell ref="U16:U17"/>
    <mergeCell ref="V16:V17"/>
    <mergeCell ref="W16:W17"/>
    <mergeCell ref="X16:X17"/>
    <mergeCell ref="Y16:Y17"/>
    <mergeCell ref="G14:G15"/>
    <mergeCell ref="U14:U15"/>
    <mergeCell ref="V14:V15"/>
    <mergeCell ref="W14:W15"/>
    <mergeCell ref="X14:X15"/>
    <mergeCell ref="Y14:Y15"/>
    <mergeCell ref="Z16:Z17"/>
    <mergeCell ref="AA16:AA17"/>
    <mergeCell ref="Y10:Y11"/>
    <mergeCell ref="Z10:Z11"/>
    <mergeCell ref="AA10:AA11"/>
    <mergeCell ref="AB10:AB11"/>
    <mergeCell ref="E12:E13"/>
    <mergeCell ref="G12:G13"/>
    <mergeCell ref="U12:U13"/>
    <mergeCell ref="V12:V13"/>
    <mergeCell ref="W12:W13"/>
    <mergeCell ref="X12:X13"/>
    <mergeCell ref="E10:E11"/>
    <mergeCell ref="G10:G11"/>
    <mergeCell ref="U10:U11"/>
    <mergeCell ref="V10:V11"/>
    <mergeCell ref="W10:W11"/>
    <mergeCell ref="X10:X11"/>
    <mergeCell ref="Y12:Y13"/>
    <mergeCell ref="Z12:Z13"/>
    <mergeCell ref="AA12:AA13"/>
    <mergeCell ref="AB12:AB13"/>
    <mergeCell ref="W8:W9"/>
    <mergeCell ref="X8:X9"/>
    <mergeCell ref="Y8:Y9"/>
    <mergeCell ref="Z8:Z9"/>
    <mergeCell ref="AA8:AA9"/>
    <mergeCell ref="AB8:AB9"/>
    <mergeCell ref="AB6:AB7"/>
    <mergeCell ref="A8:A13"/>
    <mergeCell ref="B8:B13"/>
    <mergeCell ref="C8:C13"/>
    <mergeCell ref="D8:D13"/>
    <mergeCell ref="E8:E9"/>
    <mergeCell ref="F8:F13"/>
    <mergeCell ref="G8:G9"/>
    <mergeCell ref="U8:U9"/>
    <mergeCell ref="V8:V9"/>
    <mergeCell ref="V6:V7"/>
    <mergeCell ref="W6:W7"/>
    <mergeCell ref="X6:X7"/>
    <mergeCell ref="Y6:Y7"/>
    <mergeCell ref="Z6:Z7"/>
    <mergeCell ref="AA6:AA7"/>
    <mergeCell ref="F6:F7"/>
    <mergeCell ref="G6:G7"/>
    <mergeCell ref="I6:L6"/>
    <mergeCell ref="M6:P6"/>
    <mergeCell ref="Q6:T6"/>
    <mergeCell ref="U6:U7"/>
    <mergeCell ref="A1:AB1"/>
    <mergeCell ref="A4:G5"/>
    <mergeCell ref="H4:V5"/>
    <mergeCell ref="W4:X5"/>
    <mergeCell ref="Y4:AB4"/>
    <mergeCell ref="A6:A7"/>
    <mergeCell ref="B6:B7"/>
    <mergeCell ref="C6:C7"/>
    <mergeCell ref="D6:D7"/>
    <mergeCell ref="E6:E7"/>
  </mergeCells>
  <conditionalFormatting sqref="J9:L9">
    <cfRule type="cellIs" dxfId="5" priority="1" operator="equal">
      <formula>0</formula>
    </cfRule>
    <cfRule type="cellIs" dxfId="4" priority="2" operator="lessThan">
      <formula>0.99</formula>
    </cfRule>
    <cfRule type="cellIs" dxfId="3" priority="3" operator="equal">
      <formula>$K$8</formula>
    </cfRule>
    <cfRule type="cellIs" dxfId="2" priority="4" operator="equal">
      <formula>0</formula>
    </cfRule>
    <cfRule type="cellIs" dxfId="1" priority="5" operator="lessThan">
      <formula>$L$10</formula>
    </cfRule>
    <cfRule type="cellIs" dxfId="0" priority="6" operator="equal">
      <formula>$L$10</formula>
    </cfRule>
    <cfRule type="colorScale" priority="7">
      <colorScale>
        <cfvo type="num" val="79"/>
        <cfvo type="num" val="80"/>
        <cfvo type="num" val="100"/>
        <color rgb="FFFF0000"/>
        <color rgb="FFFFEB84"/>
        <color rgb="FF63BE7B"/>
      </colorScale>
    </cfRule>
  </conditionalFormatting>
  <hyperlinks>
    <hyperlink ref="AA8:AA9" r:id="rId1" display="https://www.justiciamilitar.gov.co/plan-anticorrupcion-y-de-atencion-al-ciudadano" xr:uid="{37C386D6-D226-4FE3-BA4C-CD2B4A28B058}"/>
    <hyperlink ref="AA14" r:id="rId2" xr:uid="{1036762E-9222-4BCA-BC41-B896666D1F8C}"/>
    <hyperlink ref="AA10:AA11" r:id="rId3" display="https://juspemil.sharepoint.com/:f:/s/OficinadePlaneacion/Er_03HC0M71BhBG1LeXgM2YBBi1HPdHbezTYlKboLcXhuQ?e=7BKGBP" xr:uid="{66CF449E-C68C-4796-8B68-300B89F099EE}"/>
    <hyperlink ref="AA12" r:id="rId4" xr:uid="{257CAFC8-297B-4069-9412-2D1A1E9DDAB0}"/>
    <hyperlink ref="AA18" r:id="rId5" xr:uid="{98B424DD-8A81-4681-82F8-DCCD5EA64919}"/>
    <hyperlink ref="AA24:AA25" r:id="rId6" display="https://www.justiciamilitar.gov.co/sites/default/files/2023-08/Plan_de_Accion_Institucional_UAEJPMP_2023_Version_3.pdf" xr:uid="{ECBF0DB5-6E89-4FB9-AACB-524CAF9ED9A5}"/>
    <hyperlink ref="AA30" r:id="rId7" xr:uid="{BE9BDA2F-69BF-4B0F-8026-F5664F2F80CD}"/>
    <hyperlink ref="AA32" r:id="rId8" xr:uid="{B8B61B70-18E4-42C9-89DD-70B8C18AE7C7}"/>
    <hyperlink ref="AA34:AA35" r:id="rId9" display="https://juspemil.sharepoint.com/:f:/s/OficinadePlaneacion/EsQFJoWqYtxOldVCOERBWP8BdOz1wWU1vcXvhRFmJZs8wQ?e=4siodP" xr:uid="{80ED4558-6939-4394-8DAD-A626B596263F}"/>
    <hyperlink ref="AA36:AA37" r:id="rId10" display="https://juspemil.sharepoint.com/:f:/s/OficinadePlaneacion/EmSWCSf7mvlDuSzH_L0uiK4BJg89WPmDnJRgY_sJfErMRA?e=HwfI2L" xr:uid="{02BF4621-6C16-4948-BE94-A86F447C4739}"/>
    <hyperlink ref="AA40:AA41" r:id="rId11" display="https://www.justiciamilitar.gov.co/plan-de-gestion-de-la-informacion-estadistica" xr:uid="{5A9742AE-7CB6-489C-9B43-10D84B2DC647}"/>
    <hyperlink ref="AA46:AA47" r:id="rId12" display="https://juspemil.sharepoint.com/:f:/s/OficinadePlaneacion/EqUdYMxba6pAlbrJO1wms-IBAVwJp2AhYovIk0gHopXU9A?e=hIC2CD" xr:uid="{4CFEFA1B-7485-4499-9AC8-CE8313078317}"/>
    <hyperlink ref="AA54:AA55" r:id="rId13" display="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 xr:uid="{8F6B9B7D-32C7-455E-A4A1-0FC9E35CA136}"/>
    <hyperlink ref="AA56:AA57" r:id="rId14" display="https://juspemil-my.sharepoint.com/personal/jacqueline_sanchez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 xr:uid="{639B3B25-DCF6-4D9B-B634-AEB606882C96}"/>
    <hyperlink ref="AA58:AA59" r:id="rId15" display="https://juspemil.sharepoint.com/:f:/s/OficinadePlaneacion/EqQ2cgJnC3ZInEQDaH_kCesBeQa3cU-ubKktp-D1OtSNtw?e=7FJDeA" xr:uid="{661CDEEF-26B7-489A-BFF7-E278E73FF900}"/>
    <hyperlink ref="AA14:AA15" r:id="rId16" display="https://www.justiciamilitar.gov.co/sites/default/files/2023-03/Informe_de_Evaluacion_al_Plan_Estrategico_Institucional_2022_2023_Medicion_2022.pdf" xr:uid="{723D9205-C531-4502-A2AE-E641DB2CAE1E}"/>
    <hyperlink ref="AA26:AA27" r:id="rId17" display="https://www.justiciamilitar.gov.co/sites/default/files/2023-08/Plan_de_Accion_Institucional_UAEJPMP_2023_Version_3.pdf" xr:uid="{B8ED1B34-ECC3-41DC-A6EC-D9D701546615}"/>
    <hyperlink ref="AA38:AA39" r:id="rId18" display="https://juspemil.sharepoint.com/:f:/s/OficinadePlaneacion/EmSWCSf7mvlDuSzH_L0uiK4BJg89WPmDnJRgY_sJfErMRA?e=HwfI2L" xr:uid="{A2379CCC-DD89-4020-8095-3FA4DEFE57F0}"/>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19"/>
  <drawing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81B9-303C-49FF-9266-6E727F5A7DF6}">
  <sheetPr>
    <tabColor rgb="FF00B050"/>
  </sheetPr>
  <dimension ref="A1:AB40"/>
  <sheetViews>
    <sheetView view="pageBreakPreview" topLeftCell="X8" zoomScale="50" zoomScaleNormal="100" zoomScaleSheetLayoutView="50" workbookViewId="0">
      <selection activeCell="AA10" sqref="AA10:AA11"/>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21.85546875" style="5" customWidth="1"/>
    <col min="5" max="5" width="47.140625" style="5" customWidth="1"/>
    <col min="6" max="6" width="18" style="6" bestFit="1" customWidth="1"/>
    <col min="7" max="7" width="37.7109375" style="5" customWidth="1"/>
    <col min="8" max="8" width="5.7109375" style="5" customWidth="1"/>
    <col min="9" max="16" width="6.85546875" style="5" customWidth="1"/>
    <col min="17" max="18" width="5.28515625" style="5" customWidth="1"/>
    <col min="19" max="19" width="7.140625" style="5" customWidth="1"/>
    <col min="20" max="20" width="8.28515625" style="5" customWidth="1"/>
    <col min="21" max="21" width="18.140625" style="5" customWidth="1"/>
    <col min="22" max="24" width="15.85546875" style="5" customWidth="1"/>
    <col min="25" max="25" width="85.85546875" style="5" customWidth="1"/>
    <col min="26" max="27" width="60.710937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8.5"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s="8" customFormat="1" ht="14.25" x14ac:dyDescent="0.2">
      <c r="A2" s="9"/>
      <c r="B2" s="9"/>
      <c r="C2" s="9"/>
      <c r="D2" s="9"/>
      <c r="E2" s="10"/>
      <c r="F2" s="11"/>
      <c r="G2" s="10"/>
      <c r="H2" s="10"/>
      <c r="I2" s="9"/>
      <c r="J2" s="9"/>
      <c r="K2" s="9"/>
      <c r="L2" s="9"/>
      <c r="M2" s="9"/>
      <c r="N2" s="9"/>
      <c r="O2" s="9"/>
      <c r="P2" s="9"/>
      <c r="Q2" s="9"/>
      <c r="R2" s="9"/>
      <c r="S2" s="9"/>
      <c r="T2" s="9"/>
      <c r="U2" s="9"/>
      <c r="V2" s="9"/>
      <c r="W2" s="9"/>
      <c r="X2" s="9"/>
      <c r="Y2" s="9"/>
      <c r="Z2" s="9"/>
      <c r="AA2" s="9"/>
      <c r="AB2" s="9"/>
    </row>
    <row r="3" spans="1:28" s="8" customFormat="1" ht="14.2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8" customFormat="1" ht="14.45" customHeight="1" x14ac:dyDescent="0.2">
      <c r="A4" s="334" t="s">
        <v>1</v>
      </c>
      <c r="B4" s="334"/>
      <c r="C4" s="334"/>
      <c r="D4" s="334"/>
      <c r="E4" s="334"/>
      <c r="F4" s="334"/>
      <c r="G4" s="334"/>
      <c r="H4" s="335" t="s">
        <v>2</v>
      </c>
      <c r="I4" s="335"/>
      <c r="J4" s="335"/>
      <c r="K4" s="335"/>
      <c r="L4" s="335"/>
      <c r="M4" s="335"/>
      <c r="N4" s="335"/>
      <c r="O4" s="335"/>
      <c r="P4" s="335"/>
      <c r="Q4" s="335"/>
      <c r="R4" s="335"/>
      <c r="S4" s="335"/>
      <c r="T4" s="335"/>
      <c r="U4" s="335"/>
      <c r="V4" s="335"/>
      <c r="W4" s="336" t="s">
        <v>3</v>
      </c>
      <c r="X4" s="336"/>
      <c r="Y4" s="337" t="s">
        <v>4</v>
      </c>
      <c r="Z4" s="337"/>
      <c r="AA4" s="337"/>
      <c r="AB4" s="337"/>
    </row>
    <row r="5" spans="1:28" s="8" customFormat="1" ht="33.6" customHeight="1" thickBot="1" x14ac:dyDescent="0.25">
      <c r="A5" s="334"/>
      <c r="B5" s="334"/>
      <c r="C5" s="334"/>
      <c r="D5" s="334"/>
      <c r="E5" s="334"/>
      <c r="F5" s="334"/>
      <c r="G5" s="334"/>
      <c r="H5" s="335"/>
      <c r="I5" s="568"/>
      <c r="J5" s="568"/>
      <c r="K5" s="568"/>
      <c r="L5" s="568"/>
      <c r="M5" s="568"/>
      <c r="N5" s="568"/>
      <c r="O5" s="568"/>
      <c r="P5" s="568"/>
      <c r="Q5" s="335"/>
      <c r="R5" s="335"/>
      <c r="S5" s="335"/>
      <c r="T5" s="335"/>
      <c r="U5" s="335"/>
      <c r="V5" s="335"/>
      <c r="W5" s="336"/>
      <c r="X5" s="336"/>
      <c r="Y5" s="36" t="s">
        <v>5</v>
      </c>
      <c r="Z5" s="36" t="s">
        <v>6</v>
      </c>
      <c r="AA5" s="36" t="s">
        <v>7</v>
      </c>
      <c r="AB5" s="36" t="s">
        <v>8</v>
      </c>
    </row>
    <row r="6" spans="1:28" s="8" customFormat="1" ht="100.5" customHeight="1" x14ac:dyDescent="0.2">
      <c r="A6" s="523" t="s">
        <v>9</v>
      </c>
      <c r="B6" s="523" t="s">
        <v>10</v>
      </c>
      <c r="C6" s="523" t="s">
        <v>11</v>
      </c>
      <c r="D6" s="523" t="s">
        <v>12</v>
      </c>
      <c r="E6" s="523" t="s">
        <v>13</v>
      </c>
      <c r="F6" s="523" t="s">
        <v>14</v>
      </c>
      <c r="G6" s="523" t="s">
        <v>15</v>
      </c>
      <c r="H6" s="63" t="s">
        <v>16</v>
      </c>
      <c r="I6" s="569" t="s">
        <v>17</v>
      </c>
      <c r="J6" s="570"/>
      <c r="K6" s="570"/>
      <c r="L6" s="571"/>
      <c r="M6" s="572" t="s">
        <v>18</v>
      </c>
      <c r="N6" s="573"/>
      <c r="O6" s="573"/>
      <c r="P6" s="574"/>
      <c r="Q6" s="707" t="s">
        <v>19</v>
      </c>
      <c r="R6" s="576"/>
      <c r="S6" s="576"/>
      <c r="T6" s="577"/>
      <c r="U6" s="524" t="s">
        <v>174</v>
      </c>
      <c r="V6" s="525" t="s">
        <v>21</v>
      </c>
      <c r="W6" s="518" t="s">
        <v>22</v>
      </c>
      <c r="X6" s="518" t="s">
        <v>23</v>
      </c>
      <c r="Y6" s="519" t="s">
        <v>24</v>
      </c>
      <c r="Z6" s="519" t="s">
        <v>25</v>
      </c>
      <c r="AA6" s="519" t="s">
        <v>26</v>
      </c>
      <c r="AB6" s="519" t="s">
        <v>27</v>
      </c>
    </row>
    <row r="7" spans="1:28" s="8" customFormat="1" ht="14.25" x14ac:dyDescent="0.2">
      <c r="A7" s="523"/>
      <c r="B7" s="523"/>
      <c r="C7" s="523"/>
      <c r="D7" s="523"/>
      <c r="E7" s="523"/>
      <c r="F7" s="523"/>
      <c r="G7" s="523"/>
      <c r="H7" s="63"/>
      <c r="I7" s="123">
        <v>1</v>
      </c>
      <c r="J7" s="30">
        <v>2</v>
      </c>
      <c r="K7" s="30">
        <v>3</v>
      </c>
      <c r="L7" s="58">
        <v>4</v>
      </c>
      <c r="M7" s="128">
        <v>5</v>
      </c>
      <c r="N7" s="17">
        <v>6</v>
      </c>
      <c r="O7" s="17">
        <v>7</v>
      </c>
      <c r="P7" s="129">
        <v>8</v>
      </c>
      <c r="Q7" s="226">
        <v>9</v>
      </c>
      <c r="R7" s="16">
        <v>10</v>
      </c>
      <c r="S7" s="16">
        <v>11</v>
      </c>
      <c r="T7" s="187">
        <v>12</v>
      </c>
      <c r="U7" s="524"/>
      <c r="V7" s="525"/>
      <c r="W7" s="518"/>
      <c r="X7" s="518"/>
      <c r="Y7" s="519"/>
      <c r="Z7" s="519"/>
      <c r="AA7" s="519"/>
      <c r="AB7" s="519"/>
    </row>
    <row r="8" spans="1:28" s="14" customFormat="1" ht="118.5" customHeight="1" x14ac:dyDescent="0.2">
      <c r="A8" s="342" t="s">
        <v>649</v>
      </c>
      <c r="B8" s="342" t="s">
        <v>650</v>
      </c>
      <c r="C8" s="342" t="s">
        <v>651</v>
      </c>
      <c r="D8" s="342" t="s">
        <v>652</v>
      </c>
      <c r="E8" s="344" t="s">
        <v>653</v>
      </c>
      <c r="F8" s="342" t="s">
        <v>390</v>
      </c>
      <c r="G8" s="344" t="s">
        <v>654</v>
      </c>
      <c r="H8" s="63" t="s">
        <v>35</v>
      </c>
      <c r="I8" s="159"/>
      <c r="J8" s="148"/>
      <c r="K8" s="149"/>
      <c r="L8" s="68"/>
      <c r="M8" s="130"/>
      <c r="N8" s="48"/>
      <c r="O8" s="49"/>
      <c r="P8" s="61">
        <v>0.5</v>
      </c>
      <c r="Q8" s="130"/>
      <c r="R8" s="48"/>
      <c r="S8" s="49"/>
      <c r="T8" s="61">
        <v>0.5</v>
      </c>
      <c r="U8" s="338">
        <f>+M8+N8+O8+P8+T8</f>
        <v>1</v>
      </c>
      <c r="V8" s="339">
        <f>+I9+J9+K9+L9+M9+N9+O9+P9+T9</f>
        <v>1</v>
      </c>
      <c r="W8" s="339">
        <f>+P9+T9</f>
        <v>1</v>
      </c>
      <c r="X8" s="522">
        <f>+V8/U8</f>
        <v>1</v>
      </c>
      <c r="Y8" s="514" t="s">
        <v>655</v>
      </c>
      <c r="Z8" s="514" t="s">
        <v>656</v>
      </c>
      <c r="AA8" s="514" t="s">
        <v>657</v>
      </c>
      <c r="AB8" s="513" t="s">
        <v>37</v>
      </c>
    </row>
    <row r="9" spans="1:28" s="14" customFormat="1" ht="176.25" customHeight="1" x14ac:dyDescent="0.2">
      <c r="A9" s="342"/>
      <c r="B9" s="342"/>
      <c r="C9" s="342"/>
      <c r="D9" s="342"/>
      <c r="E9" s="344"/>
      <c r="F9" s="342"/>
      <c r="G9" s="344"/>
      <c r="H9" s="63" t="s">
        <v>39</v>
      </c>
      <c r="I9" s="124"/>
      <c r="J9" s="46"/>
      <c r="K9" s="46"/>
      <c r="L9" s="68"/>
      <c r="M9" s="130"/>
      <c r="N9" s="48"/>
      <c r="O9" s="49"/>
      <c r="P9" s="162">
        <v>0.5</v>
      </c>
      <c r="Q9" s="124"/>
      <c r="R9" s="46"/>
      <c r="S9" s="46"/>
      <c r="T9" s="162">
        <v>0.5</v>
      </c>
      <c r="U9" s="338"/>
      <c r="V9" s="339"/>
      <c r="W9" s="339"/>
      <c r="X9" s="522"/>
      <c r="Y9" s="512"/>
      <c r="Z9" s="512"/>
      <c r="AA9" s="512"/>
      <c r="AB9" s="513"/>
    </row>
    <row r="10" spans="1:28" s="14" customFormat="1" ht="99.75" customHeight="1" x14ac:dyDescent="0.2">
      <c r="A10" s="342" t="s">
        <v>649</v>
      </c>
      <c r="B10" s="342" t="s">
        <v>29</v>
      </c>
      <c r="C10" s="342" t="s">
        <v>167</v>
      </c>
      <c r="D10" s="342" t="s">
        <v>378</v>
      </c>
      <c r="E10" s="344" t="s">
        <v>658</v>
      </c>
      <c r="F10" s="342" t="s">
        <v>290</v>
      </c>
      <c r="G10" s="559" t="s">
        <v>659</v>
      </c>
      <c r="H10" s="63" t="s">
        <v>35</v>
      </c>
      <c r="I10" s="159"/>
      <c r="J10" s="178"/>
      <c r="K10" s="177"/>
      <c r="L10" s="68"/>
      <c r="M10" s="125"/>
      <c r="N10" s="178"/>
      <c r="O10" s="177"/>
      <c r="P10" s="68"/>
      <c r="Q10" s="227"/>
      <c r="R10" s="178"/>
      <c r="S10" s="181">
        <v>0.5</v>
      </c>
      <c r="T10" s="228">
        <v>0.5</v>
      </c>
      <c r="U10" s="338">
        <f>SUM(S10:T10)</f>
        <v>1</v>
      </c>
      <c r="V10" s="339">
        <f>SUM(I11:T11)</f>
        <v>1</v>
      </c>
      <c r="W10" s="339">
        <f>SUM(I11:T11)</f>
        <v>1</v>
      </c>
      <c r="X10" s="522">
        <f>+V10/U10</f>
        <v>1</v>
      </c>
      <c r="Y10" s="511" t="s">
        <v>660</v>
      </c>
      <c r="Z10" s="511" t="s">
        <v>661</v>
      </c>
      <c r="AA10" s="511" t="s">
        <v>662</v>
      </c>
      <c r="AB10" s="606" t="s">
        <v>37</v>
      </c>
    </row>
    <row r="11" spans="1:28" s="14" customFormat="1" ht="89.25" customHeight="1" x14ac:dyDescent="0.2">
      <c r="A11" s="342"/>
      <c r="B11" s="342"/>
      <c r="C11" s="342"/>
      <c r="D11" s="342"/>
      <c r="E11" s="344"/>
      <c r="F11" s="342"/>
      <c r="G11" s="559"/>
      <c r="H11" s="63" t="s">
        <v>39</v>
      </c>
      <c r="I11" s="124"/>
      <c r="J11" s="179"/>
      <c r="K11" s="179"/>
      <c r="L11" s="68"/>
      <c r="M11" s="125"/>
      <c r="N11" s="178"/>
      <c r="O11" s="177"/>
      <c r="P11" s="180"/>
      <c r="Q11" s="227"/>
      <c r="R11" s="178"/>
      <c r="S11" s="143">
        <v>0.5</v>
      </c>
      <c r="T11" s="162">
        <v>0.5</v>
      </c>
      <c r="U11" s="338"/>
      <c r="V11" s="339"/>
      <c r="W11" s="339"/>
      <c r="X11" s="522"/>
      <c r="Y11" s="511"/>
      <c r="Z11" s="511"/>
      <c r="AA11" s="511"/>
      <c r="AB11" s="701"/>
    </row>
    <row r="12" spans="1:28" s="8" customFormat="1" ht="14.25" x14ac:dyDescent="0.2">
      <c r="F12" s="13"/>
      <c r="Y12" s="312"/>
    </row>
    <row r="13" spans="1:28" s="8" customFormat="1" ht="14.25" x14ac:dyDescent="0.2">
      <c r="F13" s="13"/>
      <c r="Y13" s="312"/>
    </row>
    <row r="14" spans="1:28" x14ac:dyDescent="0.25">
      <c r="Y14" s="168"/>
    </row>
    <row r="15" spans="1:28" x14ac:dyDescent="0.25">
      <c r="Y15" s="168"/>
    </row>
    <row r="16" spans="1:28" x14ac:dyDescent="0.25">
      <c r="Y16" s="168"/>
    </row>
    <row r="17" spans="19:28" x14ac:dyDescent="0.25">
      <c r="Y17" s="168"/>
    </row>
    <row r="18" spans="19:28" x14ac:dyDescent="0.25">
      <c r="Y18" s="168"/>
    </row>
    <row r="19" spans="19:28" x14ac:dyDescent="0.25">
      <c r="Y19" s="168"/>
    </row>
    <row r="20" spans="19:28" x14ac:dyDescent="0.25">
      <c r="Y20" s="316"/>
      <c r="Z20" s="317"/>
      <c r="AA20" s="317"/>
      <c r="AB20" s="317"/>
    </row>
    <row r="21" spans="19:28" x14ac:dyDescent="0.25">
      <c r="S21" s="321"/>
      <c r="Y21" s="316"/>
      <c r="Z21" s="317"/>
      <c r="AA21" s="317"/>
      <c r="AB21" s="317"/>
    </row>
    <row r="22" spans="19:28" x14ac:dyDescent="0.25">
      <c r="Y22" s="168"/>
    </row>
    <row r="23" spans="19:28" x14ac:dyDescent="0.25">
      <c r="Y23" s="168"/>
    </row>
    <row r="24" spans="19:28" x14ac:dyDescent="0.25">
      <c r="Y24" s="168"/>
    </row>
    <row r="25" spans="19:28" x14ac:dyDescent="0.25">
      <c r="Y25" s="168"/>
    </row>
    <row r="26" spans="19:28" x14ac:dyDescent="0.25">
      <c r="Y26" s="168"/>
    </row>
    <row r="27" spans="19:28" x14ac:dyDescent="0.25">
      <c r="Y27" s="168"/>
    </row>
    <row r="40" spans="25:25" x14ac:dyDescent="0.25">
      <c r="Y40" s="5">
        <f>37+8+18+10+22+28+2</f>
        <v>125</v>
      </c>
    </row>
  </sheetData>
  <mergeCells count="53">
    <mergeCell ref="F6:F7"/>
    <mergeCell ref="G6:G7"/>
    <mergeCell ref="A1:AB1"/>
    <mergeCell ref="A4:G5"/>
    <mergeCell ref="H4:V5"/>
    <mergeCell ref="W4:X5"/>
    <mergeCell ref="Y4:AB4"/>
    <mergeCell ref="A6:A7"/>
    <mergeCell ref="B6:B7"/>
    <mergeCell ref="C6:C7"/>
    <mergeCell ref="D6:D7"/>
    <mergeCell ref="E6:E7"/>
    <mergeCell ref="A8:A9"/>
    <mergeCell ref="E8:E9"/>
    <mergeCell ref="B10:B11"/>
    <mergeCell ref="A10:A11"/>
    <mergeCell ref="E10:E11"/>
    <mergeCell ref="D10:D11"/>
    <mergeCell ref="C10:C11"/>
    <mergeCell ref="C8:C9"/>
    <mergeCell ref="B8:B9"/>
    <mergeCell ref="D8:D9"/>
    <mergeCell ref="F8:F9"/>
    <mergeCell ref="Y10:Y11"/>
    <mergeCell ref="Z10:Z11"/>
    <mergeCell ref="AB10:AB11"/>
    <mergeCell ref="AA10:AA11"/>
    <mergeCell ref="Y8:Y9"/>
    <mergeCell ref="Z8:Z9"/>
    <mergeCell ref="AA8:AA9"/>
    <mergeCell ref="AB8:AB9"/>
    <mergeCell ref="X10:X11"/>
    <mergeCell ref="G8:G9"/>
    <mergeCell ref="U8:U9"/>
    <mergeCell ref="V8:V9"/>
    <mergeCell ref="F10:F11"/>
    <mergeCell ref="U10:U11"/>
    <mergeCell ref="V10:V11"/>
    <mergeCell ref="X8:X9"/>
    <mergeCell ref="G10:G11"/>
    <mergeCell ref="Z6:Z7"/>
    <mergeCell ref="AA6:AA7"/>
    <mergeCell ref="AB6:AB7"/>
    <mergeCell ref="U6:U7"/>
    <mergeCell ref="V6:V7"/>
    <mergeCell ref="W6:W7"/>
    <mergeCell ref="X6:X7"/>
    <mergeCell ref="Y6:Y7"/>
    <mergeCell ref="I6:L6"/>
    <mergeCell ref="M6:P6"/>
    <mergeCell ref="Q6:T6"/>
    <mergeCell ref="W10:W11"/>
    <mergeCell ref="W8:W9"/>
  </mergeCells>
  <conditionalFormatting sqref="I9:K9">
    <cfRule type="colorScale" priority="2">
      <colorScale>
        <cfvo type="num" val="79"/>
        <cfvo type="num" val="80"/>
        <cfvo type="num" val="100"/>
        <color rgb="FFFF0000"/>
        <color rgb="FFFFEB84"/>
        <color rgb="FF63BE7B"/>
      </colorScale>
    </cfRule>
  </conditionalFormatting>
  <conditionalFormatting sqref="I11:K11">
    <cfRule type="colorScale" priority="63">
      <colorScale>
        <cfvo type="num" val="79"/>
        <cfvo type="num" val="80"/>
        <cfvo type="num" val="100"/>
        <color rgb="FFFF0000"/>
        <color rgb="FFFFEB84"/>
        <color rgb="FF63BE7B"/>
      </colorScale>
    </cfRule>
  </conditionalFormatting>
  <conditionalFormatting sqref="L9">
    <cfRule type="colorScale" priority="1">
      <colorScale>
        <cfvo type="num" val="79"/>
        <cfvo type="num" val="80"/>
        <cfvo type="num" val="100"/>
        <color rgb="FFFF0000"/>
        <color rgb="FFFFEB84"/>
        <color rgb="FF63BE7B"/>
      </colorScale>
    </cfRule>
  </conditionalFormatting>
  <conditionalFormatting sqref="L11">
    <cfRule type="colorScale" priority="8">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5F5E-FA1A-4B33-BA6C-7EC22C2D005F}">
  <sheetPr>
    <tabColor rgb="FF00B050"/>
  </sheetPr>
  <dimension ref="A1:AB27"/>
  <sheetViews>
    <sheetView view="pageBreakPreview" topLeftCell="F6" zoomScale="50" zoomScaleNormal="77" zoomScaleSheetLayoutView="50" workbookViewId="0">
      <selection activeCell="G10" sqref="G10:G11"/>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27.42578125" style="5" customWidth="1"/>
    <col min="8" max="8" width="7.28515625" style="5" customWidth="1"/>
    <col min="9" max="15" width="6.85546875" style="5" customWidth="1"/>
    <col min="16" max="16" width="8" style="5" customWidth="1"/>
    <col min="17" max="17" width="8.42578125" style="5" customWidth="1"/>
    <col min="18" max="18" width="5.28515625" style="5" customWidth="1"/>
    <col min="19" max="19" width="5.7109375" style="5" customWidth="1"/>
    <col min="20" max="20" width="9.85546875" style="5" customWidth="1"/>
    <col min="21" max="21" width="18.140625" style="5" customWidth="1"/>
    <col min="22" max="24" width="15.85546875" style="5" customWidth="1"/>
    <col min="25" max="27" width="60.710937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05"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364" t="s">
        <v>1</v>
      </c>
      <c r="B4" s="364"/>
      <c r="C4" s="364"/>
      <c r="D4" s="364"/>
      <c r="E4" s="364"/>
      <c r="F4" s="364"/>
      <c r="G4" s="364"/>
      <c r="H4" s="365" t="s">
        <v>2</v>
      </c>
      <c r="I4" s="365"/>
      <c r="J4" s="365"/>
      <c r="K4" s="365"/>
      <c r="L4" s="365"/>
      <c r="M4" s="365"/>
      <c r="N4" s="365"/>
      <c r="O4" s="365"/>
      <c r="P4" s="365"/>
      <c r="Q4" s="365"/>
      <c r="R4" s="365"/>
      <c r="S4" s="365"/>
      <c r="T4" s="365"/>
      <c r="U4" s="365"/>
      <c r="V4" s="365"/>
      <c r="W4" s="366" t="s">
        <v>3</v>
      </c>
      <c r="X4" s="366"/>
      <c r="Y4" s="367" t="s">
        <v>4</v>
      </c>
      <c r="Z4" s="367"/>
      <c r="AA4" s="367"/>
      <c r="AB4" s="367"/>
    </row>
    <row r="5" spans="1:28" ht="33.6" customHeight="1" x14ac:dyDescent="0.25">
      <c r="A5" s="364"/>
      <c r="B5" s="364"/>
      <c r="C5" s="364"/>
      <c r="D5" s="364"/>
      <c r="E5" s="364"/>
      <c r="F5" s="364"/>
      <c r="G5" s="364"/>
      <c r="H5" s="365"/>
      <c r="I5" s="365"/>
      <c r="J5" s="365"/>
      <c r="K5" s="365"/>
      <c r="L5" s="365"/>
      <c r="M5" s="365"/>
      <c r="N5" s="365"/>
      <c r="O5" s="365"/>
      <c r="P5" s="365"/>
      <c r="Q5" s="365"/>
      <c r="R5" s="365"/>
      <c r="S5" s="365"/>
      <c r="T5" s="365"/>
      <c r="U5" s="365"/>
      <c r="V5" s="365"/>
      <c r="W5" s="366"/>
      <c r="X5" s="366"/>
      <c r="Y5" s="35" t="s">
        <v>5</v>
      </c>
      <c r="Z5" s="35" t="s">
        <v>6</v>
      </c>
      <c r="AA5" s="35" t="s">
        <v>7</v>
      </c>
      <c r="AB5" s="35" t="s">
        <v>8</v>
      </c>
    </row>
    <row r="6" spans="1:28" ht="82.5" customHeight="1" x14ac:dyDescent="0.25">
      <c r="A6" s="374" t="s">
        <v>9</v>
      </c>
      <c r="B6" s="374" t="s">
        <v>10</v>
      </c>
      <c r="C6" s="374" t="s">
        <v>11</v>
      </c>
      <c r="D6" s="374" t="s">
        <v>12</v>
      </c>
      <c r="E6" s="374" t="s">
        <v>13</v>
      </c>
      <c r="F6" s="374" t="s">
        <v>14</v>
      </c>
      <c r="G6" s="374" t="s">
        <v>15</v>
      </c>
      <c r="H6" s="28" t="s">
        <v>16</v>
      </c>
      <c r="I6" s="377" t="s">
        <v>17</v>
      </c>
      <c r="J6" s="378"/>
      <c r="K6" s="378"/>
      <c r="L6" s="379"/>
      <c r="M6" s="380" t="s">
        <v>18</v>
      </c>
      <c r="N6" s="381"/>
      <c r="O6" s="381"/>
      <c r="P6" s="382"/>
      <c r="Q6" s="383" t="s">
        <v>19</v>
      </c>
      <c r="R6" s="384"/>
      <c r="S6" s="384"/>
      <c r="T6" s="385"/>
      <c r="U6" s="375" t="s">
        <v>20</v>
      </c>
      <c r="V6" s="376" t="s">
        <v>21</v>
      </c>
      <c r="W6" s="350" t="s">
        <v>22</v>
      </c>
      <c r="X6" s="350" t="s">
        <v>23</v>
      </c>
      <c r="Y6" s="388" t="s">
        <v>24</v>
      </c>
      <c r="Z6" s="388" t="s">
        <v>25</v>
      </c>
      <c r="AA6" s="388" t="s">
        <v>26</v>
      </c>
      <c r="AB6" s="388" t="s">
        <v>27</v>
      </c>
    </row>
    <row r="7" spans="1:28" x14ac:dyDescent="0.25">
      <c r="A7" s="374"/>
      <c r="B7" s="374"/>
      <c r="C7" s="374"/>
      <c r="D7" s="374"/>
      <c r="E7" s="374"/>
      <c r="F7" s="374"/>
      <c r="G7" s="374"/>
      <c r="H7" s="28"/>
      <c r="I7" s="79">
        <v>1</v>
      </c>
      <c r="J7" s="33">
        <v>2</v>
      </c>
      <c r="K7" s="33">
        <v>3</v>
      </c>
      <c r="L7" s="80">
        <v>4</v>
      </c>
      <c r="M7" s="88">
        <v>5</v>
      </c>
      <c r="N7" s="34">
        <v>6</v>
      </c>
      <c r="O7" s="34">
        <v>7</v>
      </c>
      <c r="P7" s="89">
        <v>8</v>
      </c>
      <c r="Q7" s="238">
        <v>9</v>
      </c>
      <c r="R7" s="21">
        <v>10</v>
      </c>
      <c r="S7" s="21">
        <v>11</v>
      </c>
      <c r="T7" s="239">
        <v>12</v>
      </c>
      <c r="U7" s="375"/>
      <c r="V7" s="376"/>
      <c r="W7" s="350"/>
      <c r="X7" s="350"/>
      <c r="Y7" s="388"/>
      <c r="Z7" s="388"/>
      <c r="AA7" s="388"/>
      <c r="AB7" s="388"/>
    </row>
    <row r="8" spans="1:28" ht="118.5" customHeight="1" x14ac:dyDescent="0.25">
      <c r="A8" s="368" t="s">
        <v>42</v>
      </c>
      <c r="B8" s="368" t="s">
        <v>29</v>
      </c>
      <c r="C8" s="369" t="s">
        <v>43</v>
      </c>
      <c r="D8" s="370" t="s">
        <v>44</v>
      </c>
      <c r="E8" s="371" t="s">
        <v>45</v>
      </c>
      <c r="F8" s="373" t="s">
        <v>46</v>
      </c>
      <c r="G8" s="370" t="s">
        <v>47</v>
      </c>
      <c r="H8" s="28" t="s">
        <v>35</v>
      </c>
      <c r="I8" s="81"/>
      <c r="J8" s="39">
        <v>0.08</v>
      </c>
      <c r="K8" s="39">
        <v>0.08</v>
      </c>
      <c r="L8" s="82">
        <v>0.08</v>
      </c>
      <c r="M8" s="90">
        <v>0.08</v>
      </c>
      <c r="N8" s="39">
        <v>0.08</v>
      </c>
      <c r="O8" s="39">
        <v>0.08</v>
      </c>
      <c r="P8" s="82">
        <v>0.08</v>
      </c>
      <c r="Q8" s="90">
        <v>0.08</v>
      </c>
      <c r="R8" s="39">
        <v>0.08</v>
      </c>
      <c r="S8" s="39">
        <v>0.08</v>
      </c>
      <c r="T8" s="107"/>
      <c r="U8" s="359">
        <f>SUM(Q8:T8)</f>
        <v>0.24</v>
      </c>
      <c r="V8" s="360">
        <f>SUM(Q9:T9)</f>
        <v>0.24</v>
      </c>
      <c r="W8" s="361">
        <v>1</v>
      </c>
      <c r="X8" s="360">
        <f>+V8/U8</f>
        <v>1</v>
      </c>
      <c r="Y8" s="392" t="s">
        <v>48</v>
      </c>
      <c r="Z8" s="393" t="s">
        <v>37</v>
      </c>
      <c r="AA8" s="357" t="s">
        <v>49</v>
      </c>
      <c r="AB8" s="389" t="s">
        <v>37</v>
      </c>
    </row>
    <row r="9" spans="1:28" ht="100.5" customHeight="1" x14ac:dyDescent="0.25">
      <c r="A9" s="368"/>
      <c r="B9" s="368"/>
      <c r="C9" s="369"/>
      <c r="D9" s="370"/>
      <c r="E9" s="371"/>
      <c r="F9" s="373"/>
      <c r="G9" s="370"/>
      <c r="H9" s="28" t="s">
        <v>39</v>
      </c>
      <c r="I9" s="83"/>
      <c r="J9" s="32">
        <v>0.08</v>
      </c>
      <c r="K9" s="32">
        <v>0.08</v>
      </c>
      <c r="L9" s="84">
        <v>0.08</v>
      </c>
      <c r="M9" s="235">
        <v>0.08</v>
      </c>
      <c r="N9" s="84">
        <v>0.08</v>
      </c>
      <c r="O9" s="84">
        <v>0.08</v>
      </c>
      <c r="P9" s="84">
        <v>0.08</v>
      </c>
      <c r="Q9" s="84">
        <v>0.08</v>
      </c>
      <c r="R9" s="84">
        <v>0.08</v>
      </c>
      <c r="S9" s="84">
        <v>0.08</v>
      </c>
      <c r="T9" s="87"/>
      <c r="U9" s="359"/>
      <c r="V9" s="360"/>
      <c r="W9" s="361"/>
      <c r="X9" s="360"/>
      <c r="Y9" s="363"/>
      <c r="Z9" s="393"/>
      <c r="AA9" s="358"/>
      <c r="AB9" s="387"/>
    </row>
    <row r="10" spans="1:28" ht="99.75" customHeight="1" x14ac:dyDescent="0.25">
      <c r="A10" s="368"/>
      <c r="B10" s="368"/>
      <c r="C10" s="369"/>
      <c r="D10" s="370"/>
      <c r="E10" s="371" t="s">
        <v>50</v>
      </c>
      <c r="F10" s="373"/>
      <c r="G10" s="370" t="s">
        <v>51</v>
      </c>
      <c r="H10" s="28" t="s">
        <v>35</v>
      </c>
      <c r="I10" s="85"/>
      <c r="J10" s="26"/>
      <c r="K10" s="26"/>
      <c r="L10" s="82">
        <v>0.2</v>
      </c>
      <c r="M10" s="85"/>
      <c r="N10" s="26"/>
      <c r="O10" s="240">
        <v>0.2</v>
      </c>
      <c r="P10" s="91"/>
      <c r="Q10" s="85"/>
      <c r="R10" s="26"/>
      <c r="S10" s="27"/>
      <c r="T10" s="241">
        <v>0.6</v>
      </c>
      <c r="U10" s="359">
        <f>SUM(Q10:T10)</f>
        <v>0.6</v>
      </c>
      <c r="V10" s="360">
        <f>SUM(Q11:T11)</f>
        <v>0.6</v>
      </c>
      <c r="W10" s="361">
        <f>SUM(I11:T11)</f>
        <v>1</v>
      </c>
      <c r="X10" s="360">
        <v>1</v>
      </c>
      <c r="Y10" s="362" t="s">
        <v>52</v>
      </c>
      <c r="Z10" s="393" t="s">
        <v>37</v>
      </c>
      <c r="AA10" s="357" t="s">
        <v>53</v>
      </c>
      <c r="AB10" s="390" t="s">
        <v>37</v>
      </c>
    </row>
    <row r="11" spans="1:28" ht="89.25" customHeight="1" x14ac:dyDescent="0.25">
      <c r="A11" s="368"/>
      <c r="B11" s="368"/>
      <c r="C11" s="369"/>
      <c r="D11" s="370"/>
      <c r="E11" s="371"/>
      <c r="F11" s="373"/>
      <c r="G11" s="370"/>
      <c r="H11" s="28" t="s">
        <v>39</v>
      </c>
      <c r="I11" s="83"/>
      <c r="J11" s="31"/>
      <c r="K11" s="31"/>
      <c r="L11" s="84">
        <v>0.2</v>
      </c>
      <c r="M11" s="85"/>
      <c r="N11" s="26"/>
      <c r="O11" s="84">
        <v>0.2</v>
      </c>
      <c r="P11" s="91"/>
      <c r="Q11" s="85"/>
      <c r="R11" s="26"/>
      <c r="S11" s="27"/>
      <c r="T11" s="84">
        <v>0.6</v>
      </c>
      <c r="U11" s="359"/>
      <c r="V11" s="360"/>
      <c r="W11" s="361"/>
      <c r="X11" s="360"/>
      <c r="Y11" s="363"/>
      <c r="Z11" s="393"/>
      <c r="AA11" s="358"/>
      <c r="AB11" s="391"/>
    </row>
    <row r="12" spans="1:28" ht="87" customHeight="1" x14ac:dyDescent="0.25">
      <c r="A12" s="368" t="s">
        <v>42</v>
      </c>
      <c r="B12" s="368" t="s">
        <v>29</v>
      </c>
      <c r="C12" s="369" t="s">
        <v>43</v>
      </c>
      <c r="D12" s="370" t="s">
        <v>44</v>
      </c>
      <c r="E12" s="371" t="s">
        <v>54</v>
      </c>
      <c r="F12" s="372" t="s">
        <v>46</v>
      </c>
      <c r="G12" s="370" t="s">
        <v>55</v>
      </c>
      <c r="H12" s="28" t="s">
        <v>35</v>
      </c>
      <c r="I12" s="86"/>
      <c r="J12" s="40"/>
      <c r="K12" s="40"/>
      <c r="L12" s="87"/>
      <c r="M12" s="90">
        <v>0.5</v>
      </c>
      <c r="N12" s="24"/>
      <c r="O12" s="24"/>
      <c r="P12" s="87"/>
      <c r="Q12" s="81"/>
      <c r="R12" s="24"/>
      <c r="S12" s="90">
        <v>0.5</v>
      </c>
      <c r="T12" s="87"/>
      <c r="U12" s="359">
        <f>SUM(Q12:T12)</f>
        <v>0.5</v>
      </c>
      <c r="V12" s="360">
        <f>SUM(Q13:T13)</f>
        <v>0.5</v>
      </c>
      <c r="W12" s="361">
        <f>SUM(I13:T13)</f>
        <v>1</v>
      </c>
      <c r="X12" s="360">
        <f>+V12/U12</f>
        <v>1</v>
      </c>
      <c r="Y12" s="362" t="s">
        <v>56</v>
      </c>
      <c r="Z12" s="394" t="s">
        <v>37</v>
      </c>
      <c r="AA12" s="357" t="s">
        <v>57</v>
      </c>
      <c r="AB12" s="386" t="s">
        <v>37</v>
      </c>
    </row>
    <row r="13" spans="1:28" ht="76.5" customHeight="1" x14ac:dyDescent="0.25">
      <c r="A13" s="368"/>
      <c r="B13" s="368"/>
      <c r="C13" s="369"/>
      <c r="D13" s="370"/>
      <c r="E13" s="371"/>
      <c r="F13" s="372"/>
      <c r="G13" s="370"/>
      <c r="H13" s="28" t="s">
        <v>39</v>
      </c>
      <c r="I13" s="81"/>
      <c r="J13" s="24"/>
      <c r="K13" s="24"/>
      <c r="L13" s="87"/>
      <c r="M13" s="235">
        <v>0.5</v>
      </c>
      <c r="N13" s="24"/>
      <c r="O13" s="24"/>
      <c r="P13" s="87"/>
      <c r="Q13" s="81"/>
      <c r="R13" s="24"/>
      <c r="S13" s="235">
        <v>0.5</v>
      </c>
      <c r="T13" s="87"/>
      <c r="U13" s="359"/>
      <c r="V13" s="360"/>
      <c r="W13" s="361"/>
      <c r="X13" s="360"/>
      <c r="Y13" s="363"/>
      <c r="Z13" s="394"/>
      <c r="AA13" s="358"/>
      <c r="AB13" s="387"/>
    </row>
    <row r="14" spans="1:28" x14ac:dyDescent="0.25">
      <c r="Y14" s="168"/>
    </row>
    <row r="15" spans="1:28" x14ac:dyDescent="0.25">
      <c r="Y15" s="168"/>
    </row>
    <row r="16" spans="1:28" x14ac:dyDescent="0.25">
      <c r="Y16" s="168"/>
    </row>
    <row r="17" spans="19:28" x14ac:dyDescent="0.25">
      <c r="Y17" s="168"/>
    </row>
    <row r="18" spans="19:28" x14ac:dyDescent="0.25">
      <c r="Y18" s="168"/>
    </row>
    <row r="19" spans="19:28" x14ac:dyDescent="0.25">
      <c r="Y19" s="168"/>
    </row>
    <row r="20" spans="19:28" x14ac:dyDescent="0.25">
      <c r="Y20" s="316"/>
      <c r="Z20" s="317"/>
      <c r="AA20" s="317"/>
      <c r="AB20" s="317"/>
    </row>
    <row r="21" spans="19:28" x14ac:dyDescent="0.25">
      <c r="S21" s="321"/>
      <c r="Y21" s="316"/>
      <c r="Z21" s="317"/>
      <c r="AA21" s="317"/>
      <c r="AB21" s="317"/>
    </row>
    <row r="22" spans="19:28" x14ac:dyDescent="0.25">
      <c r="Y22" s="168"/>
    </row>
    <row r="23" spans="19:28" x14ac:dyDescent="0.25">
      <c r="Y23" s="168"/>
    </row>
    <row r="24" spans="19:28" x14ac:dyDescent="0.25">
      <c r="Y24" s="168"/>
    </row>
    <row r="25" spans="19:28" x14ac:dyDescent="0.25">
      <c r="Y25" s="168"/>
    </row>
    <row r="26" spans="19:28" x14ac:dyDescent="0.25">
      <c r="Y26" s="168"/>
    </row>
    <row r="27" spans="19:28" x14ac:dyDescent="0.25">
      <c r="Y27" s="168"/>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63">
    <mergeCell ref="AB12:AB13"/>
    <mergeCell ref="X6:X7"/>
    <mergeCell ref="Y6:Y7"/>
    <mergeCell ref="Z6:Z7"/>
    <mergeCell ref="AA6:AA7"/>
    <mergeCell ref="AB6:AB7"/>
    <mergeCell ref="AB8:AB9"/>
    <mergeCell ref="AB10:AB11"/>
    <mergeCell ref="Y8:Y9"/>
    <mergeCell ref="AA8:AA9"/>
    <mergeCell ref="Y10:Y11"/>
    <mergeCell ref="Z8:Z9"/>
    <mergeCell ref="Z10:Z11"/>
    <mergeCell ref="X10:X11"/>
    <mergeCell ref="AA10:AA11"/>
    <mergeCell ref="Z12:Z13"/>
    <mergeCell ref="F6:F7"/>
    <mergeCell ref="G6:G7"/>
    <mergeCell ref="U6:U7"/>
    <mergeCell ref="V6:V7"/>
    <mergeCell ref="W6:W7"/>
    <mergeCell ref="I6:L6"/>
    <mergeCell ref="M6:P6"/>
    <mergeCell ref="Q6:T6"/>
    <mergeCell ref="A6:A7"/>
    <mergeCell ref="B6:B7"/>
    <mergeCell ref="C6:C7"/>
    <mergeCell ref="D6:D7"/>
    <mergeCell ref="E6:E7"/>
    <mergeCell ref="D12:D13"/>
    <mergeCell ref="E12:E13"/>
    <mergeCell ref="F12:F13"/>
    <mergeCell ref="G12:G13"/>
    <mergeCell ref="C8:C11"/>
    <mergeCell ref="E8:E9"/>
    <mergeCell ref="D8:D11"/>
    <mergeCell ref="E10:E11"/>
    <mergeCell ref="F8:F11"/>
    <mergeCell ref="G8:G9"/>
    <mergeCell ref="G10:G11"/>
    <mergeCell ref="B8:B11"/>
    <mergeCell ref="A8:A11"/>
    <mergeCell ref="A12:A13"/>
    <mergeCell ref="B12:B13"/>
    <mergeCell ref="C12:C13"/>
    <mergeCell ref="U8:U9"/>
    <mergeCell ref="V8:V9"/>
    <mergeCell ref="W8:W9"/>
    <mergeCell ref="X8:X9"/>
    <mergeCell ref="U10:U11"/>
    <mergeCell ref="V10:V11"/>
    <mergeCell ref="W10:W11"/>
    <mergeCell ref="A1:AB1"/>
    <mergeCell ref="A4:G5"/>
    <mergeCell ref="H4:V5"/>
    <mergeCell ref="W4:X5"/>
    <mergeCell ref="Y4:AB4"/>
    <mergeCell ref="AA12:AA13"/>
    <mergeCell ref="U12:U13"/>
    <mergeCell ref="V12:V13"/>
    <mergeCell ref="W12:W13"/>
    <mergeCell ref="X12:X13"/>
    <mergeCell ref="Y12:Y13"/>
  </mergeCells>
  <conditionalFormatting sqref="I9">
    <cfRule type="cellIs" dxfId="241" priority="16" operator="equal">
      <formula>0</formula>
    </cfRule>
    <cfRule type="cellIs" dxfId="240" priority="17" operator="lessThan">
      <formula>0.99</formula>
    </cfRule>
    <cfRule type="cellIs" dxfId="239" priority="18" operator="equal">
      <formula>$K$8</formula>
    </cfRule>
    <cfRule type="cellIs" dxfId="238" priority="23" operator="equal">
      <formula>0</formula>
    </cfRule>
    <cfRule type="cellIs" dxfId="237" priority="24" operator="lessThan">
      <formula>$L$10</formula>
    </cfRule>
    <cfRule type="cellIs" dxfId="236" priority="25" operator="equal">
      <formula>$L$10</formula>
    </cfRule>
    <cfRule type="colorScale" priority="26">
      <colorScale>
        <cfvo type="num" val="79"/>
        <cfvo type="num" val="80"/>
        <cfvo type="num" val="100"/>
        <color rgb="FFFF0000"/>
        <color rgb="FFFFEB84"/>
        <color rgb="FF63BE7B"/>
      </colorScale>
    </cfRule>
  </conditionalFormatting>
  <conditionalFormatting sqref="I11:K11">
    <cfRule type="cellIs" dxfId="235" priority="19" operator="equal">
      <formula>0</formula>
    </cfRule>
    <cfRule type="cellIs" dxfId="234" priority="20" operator="lessThan">
      <formula>$L$10</formula>
    </cfRule>
    <cfRule type="cellIs" dxfId="233" priority="21" operator="equal">
      <formula>$L$10</formula>
    </cfRule>
    <cfRule type="colorScale" priority="22">
      <colorScale>
        <cfvo type="num" val="79"/>
        <cfvo type="num" val="80"/>
        <cfvo type="num" val="100"/>
        <color rgb="FFFF0000"/>
        <color rgb="FFFFEB84"/>
        <color rgb="FF63BE7B"/>
      </colorScale>
    </cfRule>
  </conditionalFormatting>
  <conditionalFormatting sqref="I13:L13">
    <cfRule type="colorScale" priority="42">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1150-3165-4235-9BDF-9F986E0A5A7E}">
  <sheetPr>
    <tabColor rgb="FF00B050"/>
  </sheetPr>
  <dimension ref="A1:AB76"/>
  <sheetViews>
    <sheetView view="pageBreakPreview" topLeftCell="W6" zoomScale="50" zoomScaleNormal="69" zoomScaleSheetLayoutView="50" workbookViewId="0">
      <selection activeCell="AA10" sqref="AA10:AA11"/>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27.28515625" style="5" customWidth="1"/>
    <col min="5" max="5" width="39.42578125" style="5" customWidth="1"/>
    <col min="6" max="6" width="27" style="6" customWidth="1"/>
    <col min="7" max="7" width="34.42578125" style="5" customWidth="1"/>
    <col min="8" max="8" width="6" style="5" customWidth="1"/>
    <col min="9" max="12" width="5.5703125" style="5" customWidth="1"/>
    <col min="13" max="13" width="4.42578125" style="5" customWidth="1"/>
    <col min="14" max="14" width="5.85546875" style="5" customWidth="1"/>
    <col min="15" max="15" width="4.42578125" style="5" customWidth="1"/>
    <col min="16" max="16" width="6.140625" style="5" customWidth="1"/>
    <col min="17" max="17" width="7.5703125" style="5" customWidth="1"/>
    <col min="18" max="19" width="5.28515625" style="5" customWidth="1"/>
    <col min="20" max="20" width="6.42578125" style="5" customWidth="1"/>
    <col min="21" max="21" width="18.140625" style="5" customWidth="1"/>
    <col min="22" max="22" width="15.85546875" style="5" customWidth="1"/>
    <col min="23" max="23" width="18.7109375" style="5" customWidth="1"/>
    <col min="24" max="24" width="18.28515625" style="5" customWidth="1"/>
    <col min="25" max="27" width="60.710937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7"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s="8" customFormat="1" ht="14.2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14" customFormat="1" ht="20.25" customHeight="1" x14ac:dyDescent="0.2">
      <c r="A4" s="364" t="s">
        <v>1</v>
      </c>
      <c r="B4" s="364"/>
      <c r="C4" s="364"/>
      <c r="D4" s="364"/>
      <c r="E4" s="364"/>
      <c r="F4" s="364"/>
      <c r="G4" s="364"/>
      <c r="H4" s="365" t="s">
        <v>2</v>
      </c>
      <c r="I4" s="365"/>
      <c r="J4" s="365"/>
      <c r="K4" s="365"/>
      <c r="L4" s="365"/>
      <c r="M4" s="365"/>
      <c r="N4" s="365"/>
      <c r="O4" s="365"/>
      <c r="P4" s="365"/>
      <c r="Q4" s="365"/>
      <c r="R4" s="365"/>
      <c r="S4" s="365"/>
      <c r="T4" s="365"/>
      <c r="U4" s="365"/>
      <c r="V4" s="365"/>
      <c r="W4" s="366" t="s">
        <v>3</v>
      </c>
      <c r="X4" s="366"/>
      <c r="Y4" s="367" t="s">
        <v>4</v>
      </c>
      <c r="Z4" s="367"/>
      <c r="AA4" s="367"/>
      <c r="AB4" s="367"/>
    </row>
    <row r="5" spans="1:28" s="14" customFormat="1" ht="20.25" customHeight="1" x14ac:dyDescent="0.2">
      <c r="A5" s="364"/>
      <c r="B5" s="364"/>
      <c r="C5" s="364"/>
      <c r="D5" s="364"/>
      <c r="E5" s="364"/>
      <c r="F5" s="364"/>
      <c r="G5" s="364"/>
      <c r="H5" s="365"/>
      <c r="I5" s="365"/>
      <c r="J5" s="365"/>
      <c r="K5" s="365"/>
      <c r="L5" s="365"/>
      <c r="M5" s="365"/>
      <c r="N5" s="365"/>
      <c r="O5" s="365"/>
      <c r="P5" s="365"/>
      <c r="Q5" s="365"/>
      <c r="R5" s="365"/>
      <c r="S5" s="365"/>
      <c r="T5" s="365"/>
      <c r="U5" s="365"/>
      <c r="V5" s="365"/>
      <c r="W5" s="366"/>
      <c r="X5" s="366"/>
      <c r="Y5" s="35" t="s">
        <v>5</v>
      </c>
      <c r="Z5" s="35" t="s">
        <v>6</v>
      </c>
      <c r="AA5" s="35" t="s">
        <v>7</v>
      </c>
      <c r="AB5" s="35" t="s">
        <v>8</v>
      </c>
    </row>
    <row r="6" spans="1:28" s="14" customFormat="1" ht="100.5" customHeight="1" thickBot="1" x14ac:dyDescent="0.25">
      <c r="A6" s="374" t="s">
        <v>9</v>
      </c>
      <c r="B6" s="374" t="s">
        <v>10</v>
      </c>
      <c r="C6" s="374" t="s">
        <v>11</v>
      </c>
      <c r="D6" s="374" t="s">
        <v>12</v>
      </c>
      <c r="E6" s="374" t="s">
        <v>13</v>
      </c>
      <c r="F6" s="374" t="s">
        <v>14</v>
      </c>
      <c r="G6" s="374" t="s">
        <v>15</v>
      </c>
      <c r="H6" s="21" t="s">
        <v>16</v>
      </c>
      <c r="I6" s="395" t="s">
        <v>17</v>
      </c>
      <c r="J6" s="395"/>
      <c r="K6" s="395"/>
      <c r="L6" s="395"/>
      <c r="M6" s="396" t="s">
        <v>18</v>
      </c>
      <c r="N6" s="396"/>
      <c r="O6" s="396"/>
      <c r="P6" s="396"/>
      <c r="Q6" s="384" t="s">
        <v>19</v>
      </c>
      <c r="R6" s="384"/>
      <c r="S6" s="384"/>
      <c r="T6" s="384"/>
      <c r="U6" s="376" t="s">
        <v>20</v>
      </c>
      <c r="V6" s="376" t="s">
        <v>21</v>
      </c>
      <c r="W6" s="350" t="s">
        <v>22</v>
      </c>
      <c r="X6" s="350" t="s">
        <v>23</v>
      </c>
      <c r="Y6" s="388" t="s">
        <v>24</v>
      </c>
      <c r="Z6" s="388" t="s">
        <v>25</v>
      </c>
      <c r="AA6" s="388" t="s">
        <v>26</v>
      </c>
      <c r="AB6" s="388" t="s">
        <v>27</v>
      </c>
    </row>
    <row r="7" spans="1:28" s="14" customFormat="1" ht="23.25" customHeight="1" x14ac:dyDescent="0.2">
      <c r="A7" s="374"/>
      <c r="B7" s="374"/>
      <c r="C7" s="374"/>
      <c r="D7" s="374"/>
      <c r="E7" s="374"/>
      <c r="F7" s="374"/>
      <c r="G7" s="374"/>
      <c r="H7" s="28"/>
      <c r="I7" s="92">
        <v>1</v>
      </c>
      <c r="J7" s="93">
        <v>2</v>
      </c>
      <c r="K7" s="93">
        <v>3</v>
      </c>
      <c r="L7" s="94">
        <v>4</v>
      </c>
      <c r="M7" s="100">
        <v>5</v>
      </c>
      <c r="N7" s="101">
        <v>6</v>
      </c>
      <c r="O7" s="101">
        <v>7</v>
      </c>
      <c r="P7" s="102">
        <v>8</v>
      </c>
      <c r="Q7" s="223">
        <v>9</v>
      </c>
      <c r="R7" s="21">
        <v>10</v>
      </c>
      <c r="S7" s="21">
        <v>11</v>
      </c>
      <c r="T7" s="21">
        <v>12</v>
      </c>
      <c r="U7" s="376"/>
      <c r="V7" s="376"/>
      <c r="W7" s="350"/>
      <c r="X7" s="350"/>
      <c r="Y7" s="388"/>
      <c r="Z7" s="388"/>
      <c r="AA7" s="388"/>
      <c r="AB7" s="388"/>
    </row>
    <row r="8" spans="1:28" s="14" customFormat="1" ht="118.5" customHeight="1" x14ac:dyDescent="0.2">
      <c r="A8" s="369" t="s">
        <v>58</v>
      </c>
      <c r="B8" s="369" t="s">
        <v>59</v>
      </c>
      <c r="C8" s="369" t="s">
        <v>60</v>
      </c>
      <c r="D8" s="369" t="s">
        <v>61</v>
      </c>
      <c r="E8" s="373" t="s">
        <v>62</v>
      </c>
      <c r="F8" s="369" t="s">
        <v>63</v>
      </c>
      <c r="G8" s="373" t="s">
        <v>64</v>
      </c>
      <c r="H8" s="28" t="s">
        <v>35</v>
      </c>
      <c r="I8" s="95"/>
      <c r="J8" s="23"/>
      <c r="K8" s="25"/>
      <c r="L8" s="232">
        <v>0.33300000000000002</v>
      </c>
      <c r="M8" s="81"/>
      <c r="N8" s="24"/>
      <c r="O8" s="24"/>
      <c r="P8" s="232">
        <v>0.33300000000000002</v>
      </c>
      <c r="Q8" s="77"/>
      <c r="R8" s="24"/>
      <c r="S8" s="24"/>
      <c r="T8" s="232">
        <v>0.33300000000000002</v>
      </c>
      <c r="U8" s="403">
        <f>SUM(Q8:T8)</f>
        <v>0.33300000000000002</v>
      </c>
      <c r="V8" s="403">
        <f>SUM(Q9:T9)</f>
        <v>0.33300000000000002</v>
      </c>
      <c r="W8" s="404">
        <f>SUM(I9:T9)</f>
        <v>0.99900000000000011</v>
      </c>
      <c r="X8" s="405">
        <f>+V8/U8</f>
        <v>1</v>
      </c>
      <c r="Y8" s="406" t="s">
        <v>65</v>
      </c>
      <c r="Z8" s="408" t="s">
        <v>37</v>
      </c>
      <c r="AA8" s="397" t="s">
        <v>66</v>
      </c>
      <c r="AB8" s="399" t="s">
        <v>37</v>
      </c>
    </row>
    <row r="9" spans="1:28" s="14" customFormat="1" ht="51" customHeight="1" x14ac:dyDescent="0.2">
      <c r="A9" s="401"/>
      <c r="B9" s="401"/>
      <c r="C9" s="369"/>
      <c r="D9" s="402"/>
      <c r="E9" s="373"/>
      <c r="F9" s="369"/>
      <c r="G9" s="373"/>
      <c r="H9" s="28" t="s">
        <v>39</v>
      </c>
      <c r="I9" s="95"/>
      <c r="J9" s="25"/>
      <c r="K9" s="25"/>
      <c r="L9" s="84">
        <v>0.33300000000000002</v>
      </c>
      <c r="M9" s="81"/>
      <c r="N9" s="24"/>
      <c r="O9" s="24"/>
      <c r="P9" s="84">
        <v>0.33300000000000002</v>
      </c>
      <c r="Q9" s="77"/>
      <c r="R9" s="24"/>
      <c r="S9" s="24"/>
      <c r="T9" s="84">
        <v>0.33300000000000002</v>
      </c>
      <c r="U9" s="403"/>
      <c r="V9" s="403"/>
      <c r="W9" s="404"/>
      <c r="X9" s="405"/>
      <c r="Y9" s="407"/>
      <c r="Z9" s="409"/>
      <c r="AA9" s="398"/>
      <c r="AB9" s="400"/>
    </row>
    <row r="10" spans="1:28" s="14" customFormat="1" ht="99.75" customHeight="1" x14ac:dyDescent="0.2">
      <c r="A10" s="369" t="s">
        <v>58</v>
      </c>
      <c r="B10" s="369" t="s">
        <v>29</v>
      </c>
      <c r="C10" s="369" t="s">
        <v>60</v>
      </c>
      <c r="D10" s="369" t="s">
        <v>67</v>
      </c>
      <c r="E10" s="373" t="s">
        <v>68</v>
      </c>
      <c r="F10" s="369" t="s">
        <v>69</v>
      </c>
      <c r="G10" s="373" t="s">
        <v>70</v>
      </c>
      <c r="H10" s="28" t="s">
        <v>35</v>
      </c>
      <c r="I10" s="95"/>
      <c r="J10" s="25"/>
      <c r="K10" s="25"/>
      <c r="L10" s="96"/>
      <c r="M10" s="85"/>
      <c r="N10" s="39">
        <v>0.5</v>
      </c>
      <c r="O10" s="27"/>
      <c r="P10" s="91"/>
      <c r="Q10" s="78"/>
      <c r="R10" s="26"/>
      <c r="S10" s="27"/>
      <c r="T10" s="233">
        <v>0.5</v>
      </c>
      <c r="U10" s="403">
        <f>SUM(Q10:T10)</f>
        <v>0.5</v>
      </c>
      <c r="V10" s="403">
        <f>SUM(Q11:T11)</f>
        <v>0.5</v>
      </c>
      <c r="W10" s="404">
        <f>SUM(I11:T11)</f>
        <v>1</v>
      </c>
      <c r="X10" s="405">
        <f t="shared" ref="X10" si="0">+V10/U10</f>
        <v>1</v>
      </c>
      <c r="Y10" s="413" t="s">
        <v>71</v>
      </c>
      <c r="Z10" s="410" t="s">
        <v>37</v>
      </c>
      <c r="AA10" s="411" t="s">
        <v>72</v>
      </c>
      <c r="AB10" s="412" t="s">
        <v>37</v>
      </c>
    </row>
    <row r="11" spans="1:28" s="14" customFormat="1" ht="89.25" customHeight="1" x14ac:dyDescent="0.2">
      <c r="A11" s="401"/>
      <c r="B11" s="401"/>
      <c r="C11" s="369"/>
      <c r="D11" s="402"/>
      <c r="E11" s="373"/>
      <c r="F11" s="369"/>
      <c r="G11" s="373"/>
      <c r="H11" s="28" t="s">
        <v>39</v>
      </c>
      <c r="I11" s="95"/>
      <c r="J11" s="25"/>
      <c r="K11" s="25"/>
      <c r="L11" s="96"/>
      <c r="M11" s="85"/>
      <c r="N11" s="160">
        <v>0.5</v>
      </c>
      <c r="O11" s="27"/>
      <c r="P11" s="91"/>
      <c r="Q11" s="78"/>
      <c r="R11" s="26"/>
      <c r="S11" s="27"/>
      <c r="T11" s="84">
        <v>0.5</v>
      </c>
      <c r="U11" s="403"/>
      <c r="V11" s="403"/>
      <c r="W11" s="404"/>
      <c r="X11" s="405"/>
      <c r="Y11" s="407"/>
      <c r="Z11" s="409"/>
      <c r="AA11" s="398"/>
      <c r="AB11" s="412"/>
    </row>
    <row r="12" spans="1:28" s="14" customFormat="1" ht="38.450000000000003" customHeight="1" x14ac:dyDescent="0.2">
      <c r="A12" s="369" t="s">
        <v>58</v>
      </c>
      <c r="B12" s="369" t="s">
        <v>29</v>
      </c>
      <c r="C12" s="369" t="s">
        <v>60</v>
      </c>
      <c r="D12" s="369" t="s">
        <v>73</v>
      </c>
      <c r="E12" s="373" t="s">
        <v>74</v>
      </c>
      <c r="F12" s="369" t="s">
        <v>75</v>
      </c>
      <c r="G12" s="373" t="s">
        <v>76</v>
      </c>
      <c r="H12" s="28" t="s">
        <v>35</v>
      </c>
      <c r="I12" s="95"/>
      <c r="J12" s="25"/>
      <c r="K12" s="25"/>
      <c r="L12" s="96"/>
      <c r="M12" s="81"/>
      <c r="N12" s="24"/>
      <c r="O12" s="24"/>
      <c r="P12" s="87"/>
      <c r="Q12" s="234">
        <v>1</v>
      </c>
      <c r="R12" s="24"/>
      <c r="S12" s="24"/>
      <c r="T12" s="24"/>
      <c r="U12" s="403">
        <f>SUM(Q12:T12)</f>
        <v>1</v>
      </c>
      <c r="V12" s="403">
        <f>SUM(Q13:T13)</f>
        <v>1</v>
      </c>
      <c r="W12" s="361">
        <f>SUM(I13:T13)</f>
        <v>1</v>
      </c>
      <c r="X12" s="405">
        <f t="shared" ref="X12" si="1">+V12/U12</f>
        <v>1</v>
      </c>
      <c r="Y12" s="413" t="s">
        <v>77</v>
      </c>
      <c r="Z12" s="417" t="s">
        <v>78</v>
      </c>
      <c r="AA12" s="414" t="s">
        <v>79</v>
      </c>
      <c r="AB12" s="416" t="s">
        <v>37</v>
      </c>
    </row>
    <row r="13" spans="1:28" s="14" customFormat="1" ht="38.450000000000003" customHeight="1" x14ac:dyDescent="0.2">
      <c r="A13" s="401"/>
      <c r="B13" s="401"/>
      <c r="C13" s="369"/>
      <c r="D13" s="402"/>
      <c r="E13" s="373"/>
      <c r="F13" s="369"/>
      <c r="G13" s="373"/>
      <c r="H13" s="28" t="s">
        <v>39</v>
      </c>
      <c r="I13" s="97"/>
      <c r="J13" s="98"/>
      <c r="K13" s="98"/>
      <c r="L13" s="99"/>
      <c r="M13" s="103"/>
      <c r="N13" s="104"/>
      <c r="O13" s="104"/>
      <c r="P13" s="105"/>
      <c r="Q13" s="242"/>
      <c r="R13" s="24"/>
      <c r="S13" s="24"/>
      <c r="T13" s="84">
        <v>1</v>
      </c>
      <c r="U13" s="403"/>
      <c r="V13" s="403"/>
      <c r="W13" s="361"/>
      <c r="X13" s="405"/>
      <c r="Y13" s="407"/>
      <c r="Z13" s="394"/>
      <c r="AA13" s="415"/>
      <c r="AB13" s="387"/>
    </row>
    <row r="14" spans="1:28" customFormat="1" ht="38.450000000000003" customHeight="1" x14ac:dyDescent="0.25">
      <c r="Y14" s="313"/>
      <c r="AA14" s="172"/>
    </row>
    <row r="15" spans="1:28" customFormat="1" ht="29.25" customHeight="1" x14ac:dyDescent="0.25">
      <c r="Y15" s="313"/>
    </row>
    <row r="16" spans="1:28" customFormat="1" ht="38.450000000000003" customHeight="1" x14ac:dyDescent="0.25">
      <c r="Y16" s="313"/>
    </row>
    <row r="17" spans="19:28" customFormat="1" ht="38.450000000000003" customHeight="1" x14ac:dyDescent="0.25">
      <c r="Y17" s="313"/>
    </row>
    <row r="18" spans="19:28" customFormat="1" ht="38.450000000000003" customHeight="1" x14ac:dyDescent="0.25">
      <c r="Y18" s="313"/>
    </row>
    <row r="19" spans="19:28" customFormat="1" ht="38.450000000000003" customHeight="1" x14ac:dyDescent="0.25">
      <c r="Y19" s="313"/>
    </row>
    <row r="20" spans="19:28" customFormat="1" ht="38.450000000000003" customHeight="1" x14ac:dyDescent="0.25">
      <c r="Y20" s="318"/>
      <c r="Z20" s="319"/>
      <c r="AA20" s="319"/>
      <c r="AB20" s="319"/>
    </row>
    <row r="21" spans="19:28" customFormat="1" ht="38.450000000000003" customHeight="1" x14ac:dyDescent="0.25">
      <c r="S21" s="327"/>
      <c r="Y21" s="318"/>
      <c r="Z21" s="319"/>
      <c r="AA21" s="319"/>
      <c r="AB21" s="319"/>
    </row>
    <row r="22" spans="19:28" customFormat="1" ht="38.450000000000003" customHeight="1" x14ac:dyDescent="0.25">
      <c r="Y22" s="313"/>
    </row>
    <row r="23" spans="19:28" customFormat="1" ht="38.450000000000003" customHeight="1" x14ac:dyDescent="0.25">
      <c r="Y23" s="313"/>
    </row>
    <row r="24" spans="19:28" customFormat="1" ht="38.450000000000003" customHeight="1" x14ac:dyDescent="0.25">
      <c r="Y24" s="313"/>
    </row>
    <row r="25" spans="19:28" customFormat="1" ht="38.450000000000003" customHeight="1" x14ac:dyDescent="0.25">
      <c r="Y25" s="313"/>
    </row>
    <row r="26" spans="19:28" customFormat="1" ht="38.450000000000003" customHeight="1" x14ac:dyDescent="0.25">
      <c r="Y26" s="313"/>
    </row>
    <row r="27" spans="19:28" customFormat="1" ht="38.450000000000003" customHeight="1" x14ac:dyDescent="0.25">
      <c r="Y27" s="313"/>
    </row>
    <row r="28" spans="19:28" customFormat="1" ht="38.450000000000003" customHeight="1" x14ac:dyDescent="0.25"/>
    <row r="29" spans="19:28" customFormat="1" ht="38.450000000000003" customHeight="1" x14ac:dyDescent="0.25"/>
    <row r="30" spans="19:28" customFormat="1" ht="38.450000000000003" customHeight="1" x14ac:dyDescent="0.25"/>
    <row r="31" spans="19:28" customFormat="1" ht="38.450000000000003" customHeight="1" x14ac:dyDescent="0.25"/>
    <row r="32" spans="19:28" customFormat="1" ht="38.450000000000003" customHeight="1" x14ac:dyDescent="0.25"/>
    <row r="33" customFormat="1" ht="38.450000000000003" customHeight="1" x14ac:dyDescent="0.25"/>
    <row r="34" customFormat="1" ht="38.450000000000003" customHeight="1" x14ac:dyDescent="0.25"/>
    <row r="35" customFormat="1" ht="38.450000000000003" customHeight="1" x14ac:dyDescent="0.25"/>
    <row r="36" customFormat="1" ht="38.450000000000003" customHeight="1" x14ac:dyDescent="0.25"/>
    <row r="37" customFormat="1" ht="38.450000000000003" customHeight="1" x14ac:dyDescent="0.25"/>
    <row r="38" customFormat="1" ht="21" customHeight="1" x14ac:dyDescent="0.25"/>
    <row r="39" customFormat="1" x14ac:dyDescent="0.25"/>
    <row r="40" customFormat="1" ht="15.75" customHeight="1" x14ac:dyDescent="0.25"/>
    <row r="41" customFormat="1" x14ac:dyDescent="0.25"/>
    <row r="42" customFormat="1" ht="22.5" customHeigh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ht="21" customHeight="1" x14ac:dyDescent="0.25"/>
    <row r="51" customFormat="1" x14ac:dyDescent="0.25"/>
    <row r="52" customFormat="1" ht="15.75" customHeight="1" x14ac:dyDescent="0.25"/>
    <row r="53" customFormat="1" x14ac:dyDescent="0.25"/>
    <row r="54" customFormat="1" x14ac:dyDescent="0.25"/>
    <row r="55" customFormat="1" ht="49.5" customHeight="1" x14ac:dyDescent="0.25"/>
    <row r="56" customFormat="1" ht="15.75" customHeight="1" x14ac:dyDescent="0.25"/>
    <row r="57" customFormat="1" x14ac:dyDescent="0.25"/>
    <row r="58" customFormat="1" x14ac:dyDescent="0.25"/>
    <row r="59" customFormat="1" ht="24.75" customHeigh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68">
    <mergeCell ref="AB12:AB13"/>
    <mergeCell ref="U12:U13"/>
    <mergeCell ref="V12:V13"/>
    <mergeCell ref="W12:W13"/>
    <mergeCell ref="X12:X13"/>
    <mergeCell ref="Y12:Y13"/>
    <mergeCell ref="Z12:Z13"/>
    <mergeCell ref="AA10:AA11"/>
    <mergeCell ref="AB10:AB11"/>
    <mergeCell ref="A12:A13"/>
    <mergeCell ref="B12:B13"/>
    <mergeCell ref="C12:C13"/>
    <mergeCell ref="D12:D13"/>
    <mergeCell ref="E12:E13"/>
    <mergeCell ref="F12:F13"/>
    <mergeCell ref="G12:G13"/>
    <mergeCell ref="G10:G11"/>
    <mergeCell ref="U10:U11"/>
    <mergeCell ref="V10:V11"/>
    <mergeCell ref="W10:W11"/>
    <mergeCell ref="X10:X11"/>
    <mergeCell ref="Y10:Y11"/>
    <mergeCell ref="AA12:AA13"/>
    <mergeCell ref="A10:A11"/>
    <mergeCell ref="B10:B11"/>
    <mergeCell ref="C10:C11"/>
    <mergeCell ref="D10:D11"/>
    <mergeCell ref="E10:E11"/>
    <mergeCell ref="F10:F11"/>
    <mergeCell ref="W8:W9"/>
    <mergeCell ref="X8:X9"/>
    <mergeCell ref="Y8:Y9"/>
    <mergeCell ref="Z8:Z9"/>
    <mergeCell ref="Z10:Z11"/>
    <mergeCell ref="AA8:AA9"/>
    <mergeCell ref="AB8:AB9"/>
    <mergeCell ref="AB6:AB7"/>
    <mergeCell ref="A8:A9"/>
    <mergeCell ref="B8:B9"/>
    <mergeCell ref="C8:C9"/>
    <mergeCell ref="D8:D9"/>
    <mergeCell ref="E8:E9"/>
    <mergeCell ref="F8:F9"/>
    <mergeCell ref="G8:G9"/>
    <mergeCell ref="U8:U9"/>
    <mergeCell ref="V8:V9"/>
    <mergeCell ref="V6:V7"/>
    <mergeCell ref="W6:W7"/>
    <mergeCell ref="X6:X7"/>
    <mergeCell ref="Y6:Y7"/>
    <mergeCell ref="Z6:Z7"/>
    <mergeCell ref="AA6:AA7"/>
    <mergeCell ref="F6:F7"/>
    <mergeCell ref="G6:G7"/>
    <mergeCell ref="I6:L6"/>
    <mergeCell ref="M6:P6"/>
    <mergeCell ref="Q6:T6"/>
    <mergeCell ref="U6:U7"/>
    <mergeCell ref="A1:AB1"/>
    <mergeCell ref="A4:G5"/>
    <mergeCell ref="H4:V5"/>
    <mergeCell ref="W4:X5"/>
    <mergeCell ref="Y4:AB4"/>
    <mergeCell ref="A6:A7"/>
    <mergeCell ref="B6:B7"/>
    <mergeCell ref="C6:C7"/>
    <mergeCell ref="D6:D7"/>
    <mergeCell ref="E6:E7"/>
  </mergeCells>
  <conditionalFormatting sqref="I9:K9">
    <cfRule type="cellIs" dxfId="232" priority="8" operator="equal">
      <formula>0</formula>
    </cfRule>
    <cfRule type="cellIs" dxfId="231" priority="9" operator="lessThan">
      <formula>0.99</formula>
    </cfRule>
    <cfRule type="cellIs" dxfId="230" priority="10" operator="equal">
      <formula>$K$8</formula>
    </cfRule>
    <cfRule type="cellIs" dxfId="229" priority="11" operator="equal">
      <formula>0</formula>
    </cfRule>
    <cfRule type="cellIs" dxfId="228" priority="12" operator="lessThan">
      <formula>$L$10</formula>
    </cfRule>
    <cfRule type="cellIs" dxfId="227" priority="13" operator="equal">
      <formula>$L$10</formula>
    </cfRule>
    <cfRule type="colorScale" priority="14">
      <colorScale>
        <cfvo type="num" val="79"/>
        <cfvo type="num" val="80"/>
        <cfvo type="num" val="100"/>
        <color rgb="FFFF0000"/>
        <color rgb="FFFFEB84"/>
        <color rgb="FF63BE7B"/>
      </colorScale>
    </cfRule>
  </conditionalFormatting>
  <hyperlinks>
    <hyperlink ref="AA8" r:id="rId1" xr:uid="{B5FF6239-58B2-4980-AE58-3D5A7770040E}"/>
    <hyperlink ref="AA10" r:id="rId2" xr:uid="{69780730-B458-4658-8812-D9496C2C42B7}"/>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FB19-A187-4D15-9873-60330ED2E758}">
  <sheetPr>
    <tabColor rgb="FF00B050"/>
  </sheetPr>
  <dimension ref="A1:AB50"/>
  <sheetViews>
    <sheetView view="pageBreakPreview" topLeftCell="W37" zoomScale="50" zoomScaleNormal="64" zoomScaleSheetLayoutView="50" workbookViewId="0">
      <selection activeCell="AA46" sqref="AA46"/>
    </sheetView>
  </sheetViews>
  <sheetFormatPr baseColWidth="10" defaultColWidth="11.42578125" defaultRowHeight="15" x14ac:dyDescent="0.25"/>
  <cols>
    <col min="1" max="1" width="20.5703125" style="5" customWidth="1"/>
    <col min="2" max="2" width="17.85546875" style="5" hidden="1" customWidth="1"/>
    <col min="3" max="3" width="16.7109375" style="5" hidden="1" customWidth="1"/>
    <col min="4" max="4" width="20.42578125" style="5" customWidth="1"/>
    <col min="5" max="5" width="41.85546875" style="5" customWidth="1"/>
    <col min="6" max="6" width="18" style="6" bestFit="1" customWidth="1"/>
    <col min="7" max="7" width="26.7109375" style="5" customWidth="1"/>
    <col min="8" max="8" width="10.5703125" style="5" bestFit="1" customWidth="1"/>
    <col min="9" max="16" width="6.85546875" style="5" customWidth="1"/>
    <col min="17" max="17" width="5.28515625" style="5" customWidth="1"/>
    <col min="18" max="18" width="8" style="5" customWidth="1"/>
    <col min="19" max="19" width="8.140625" style="5" customWidth="1"/>
    <col min="20" max="20" width="8.42578125" style="5" customWidth="1"/>
    <col min="21" max="21" width="18.140625" style="5" customWidth="1"/>
    <col min="22" max="23" width="15.85546875" style="5" customWidth="1"/>
    <col min="24" max="24" width="17" style="5" customWidth="1"/>
    <col min="25" max="26" width="60.7109375" style="5" customWidth="1"/>
    <col min="27" max="27" width="73.570312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7"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364" t="s">
        <v>1</v>
      </c>
      <c r="B4" s="364"/>
      <c r="C4" s="364"/>
      <c r="D4" s="364"/>
      <c r="E4" s="364"/>
      <c r="F4" s="364"/>
      <c r="G4" s="364"/>
      <c r="H4" s="365" t="s">
        <v>2</v>
      </c>
      <c r="I4" s="365"/>
      <c r="J4" s="365"/>
      <c r="K4" s="365"/>
      <c r="L4" s="365"/>
      <c r="M4" s="365"/>
      <c r="N4" s="365"/>
      <c r="O4" s="365"/>
      <c r="P4" s="365"/>
      <c r="Q4" s="365"/>
      <c r="R4" s="365"/>
      <c r="S4" s="365"/>
      <c r="T4" s="365"/>
      <c r="U4" s="365"/>
      <c r="V4" s="365"/>
      <c r="W4" s="366" t="s">
        <v>3</v>
      </c>
      <c r="X4" s="366"/>
      <c r="Y4" s="367" t="s">
        <v>4</v>
      </c>
      <c r="Z4" s="367"/>
      <c r="AA4" s="367"/>
      <c r="AB4" s="367"/>
    </row>
    <row r="5" spans="1:28" ht="33.6" customHeight="1" thickBot="1" x14ac:dyDescent="0.3">
      <c r="A5" s="364"/>
      <c r="B5" s="364"/>
      <c r="C5" s="364"/>
      <c r="D5" s="364"/>
      <c r="E5" s="364"/>
      <c r="F5" s="364"/>
      <c r="G5" s="364"/>
      <c r="H5" s="365"/>
      <c r="I5" s="424"/>
      <c r="J5" s="424"/>
      <c r="K5" s="424"/>
      <c r="L5" s="424"/>
      <c r="M5" s="424"/>
      <c r="N5" s="424"/>
      <c r="O5" s="424"/>
      <c r="P5" s="424"/>
      <c r="Q5" s="365"/>
      <c r="R5" s="365"/>
      <c r="S5" s="365"/>
      <c r="T5" s="365"/>
      <c r="U5" s="365"/>
      <c r="V5" s="365"/>
      <c r="W5" s="366"/>
      <c r="X5" s="366"/>
      <c r="Y5" s="35" t="s">
        <v>5</v>
      </c>
      <c r="Z5" s="35" t="s">
        <v>6</v>
      </c>
      <c r="AA5" s="35" t="s">
        <v>7</v>
      </c>
      <c r="AB5" s="35" t="s">
        <v>8</v>
      </c>
    </row>
    <row r="6" spans="1:28" ht="100.5" customHeight="1" x14ac:dyDescent="0.25">
      <c r="A6" s="374" t="s">
        <v>9</v>
      </c>
      <c r="B6" s="374" t="s">
        <v>10</v>
      </c>
      <c r="C6" s="374" t="s">
        <v>11</v>
      </c>
      <c r="D6" s="374" t="s">
        <v>12</v>
      </c>
      <c r="E6" s="374" t="s">
        <v>13</v>
      </c>
      <c r="F6" s="374" t="s">
        <v>14</v>
      </c>
      <c r="G6" s="374" t="s">
        <v>15</v>
      </c>
      <c r="H6" s="28" t="s">
        <v>16</v>
      </c>
      <c r="I6" s="425" t="s">
        <v>17</v>
      </c>
      <c r="J6" s="426"/>
      <c r="K6" s="426"/>
      <c r="L6" s="427"/>
      <c r="M6" s="428" t="s">
        <v>18</v>
      </c>
      <c r="N6" s="429"/>
      <c r="O6" s="429"/>
      <c r="P6" s="430"/>
      <c r="Q6" s="383" t="s">
        <v>19</v>
      </c>
      <c r="R6" s="384"/>
      <c r="S6" s="384"/>
      <c r="T6" s="385"/>
      <c r="U6" s="375" t="s">
        <v>20</v>
      </c>
      <c r="V6" s="376" t="s">
        <v>21</v>
      </c>
      <c r="W6" s="350" t="s">
        <v>22</v>
      </c>
      <c r="X6" s="350" t="s">
        <v>23</v>
      </c>
      <c r="Y6" s="388" t="s">
        <v>24</v>
      </c>
      <c r="Z6" s="388" t="s">
        <v>25</v>
      </c>
      <c r="AA6" s="388" t="s">
        <v>26</v>
      </c>
      <c r="AB6" s="388" t="s">
        <v>27</v>
      </c>
    </row>
    <row r="7" spans="1:28" x14ac:dyDescent="0.25">
      <c r="A7" s="374"/>
      <c r="B7" s="374"/>
      <c r="C7" s="374"/>
      <c r="D7" s="374"/>
      <c r="E7" s="374"/>
      <c r="F7" s="374"/>
      <c r="G7" s="374"/>
      <c r="H7" s="28"/>
      <c r="I7" s="79">
        <v>1</v>
      </c>
      <c r="J7" s="33">
        <v>2</v>
      </c>
      <c r="K7" s="33">
        <v>3</v>
      </c>
      <c r="L7" s="80">
        <v>4</v>
      </c>
      <c r="M7" s="88">
        <v>5</v>
      </c>
      <c r="N7" s="34">
        <v>6</v>
      </c>
      <c r="O7" s="34">
        <v>7</v>
      </c>
      <c r="P7" s="89">
        <v>8</v>
      </c>
      <c r="Q7" s="236"/>
      <c r="R7" s="22"/>
      <c r="S7" s="22"/>
      <c r="T7" s="237"/>
      <c r="U7" s="375"/>
      <c r="V7" s="376"/>
      <c r="W7" s="350"/>
      <c r="X7" s="350"/>
      <c r="Y7" s="388"/>
      <c r="Z7" s="388"/>
      <c r="AA7" s="388"/>
      <c r="AB7" s="388"/>
    </row>
    <row r="8" spans="1:28" s="14" customFormat="1" ht="118.5" customHeight="1" x14ac:dyDescent="0.2">
      <c r="A8" s="370" t="s">
        <v>80</v>
      </c>
      <c r="B8" s="370" t="s">
        <v>29</v>
      </c>
      <c r="C8" s="370" t="s">
        <v>43</v>
      </c>
      <c r="D8" s="370" t="s">
        <v>81</v>
      </c>
      <c r="E8" s="370" t="s">
        <v>82</v>
      </c>
      <c r="F8" s="369" t="s">
        <v>83</v>
      </c>
      <c r="G8" s="369" t="s">
        <v>84</v>
      </c>
      <c r="H8" s="28" t="s">
        <v>35</v>
      </c>
      <c r="I8" s="81"/>
      <c r="J8" s="24"/>
      <c r="K8" s="24"/>
      <c r="L8" s="82">
        <v>0.5</v>
      </c>
      <c r="M8" s="81"/>
      <c r="N8" s="24"/>
      <c r="O8" s="24"/>
      <c r="P8" s="82">
        <v>0.5</v>
      </c>
      <c r="Q8" s="81"/>
      <c r="R8" s="24"/>
      <c r="S8" s="24"/>
      <c r="T8" s="87"/>
      <c r="U8" s="419">
        <f>SUM(Q8:T8)</f>
        <v>0</v>
      </c>
      <c r="V8" s="403">
        <f>SUM(Q9:T9)</f>
        <v>0</v>
      </c>
      <c r="W8" s="404">
        <f>SUM(I9:T9)</f>
        <v>1</v>
      </c>
      <c r="X8" s="405" t="e">
        <f>+V8/U8</f>
        <v>#DIV/0!</v>
      </c>
      <c r="Y8" s="421" t="s">
        <v>85</v>
      </c>
      <c r="Z8" s="421" t="s">
        <v>37</v>
      </c>
      <c r="AA8" s="422" t="s">
        <v>86</v>
      </c>
      <c r="AB8" s="412" t="s">
        <v>37</v>
      </c>
    </row>
    <row r="9" spans="1:28" s="14" customFormat="1" ht="53.25" customHeight="1" x14ac:dyDescent="0.2">
      <c r="A9" s="370"/>
      <c r="B9" s="370"/>
      <c r="C9" s="370"/>
      <c r="D9" s="370"/>
      <c r="E9" s="370"/>
      <c r="F9" s="369"/>
      <c r="G9" s="369"/>
      <c r="H9" s="28" t="s">
        <v>39</v>
      </c>
      <c r="I9" s="83"/>
      <c r="J9" s="31"/>
      <c r="K9" s="31"/>
      <c r="L9" s="84">
        <v>0.5</v>
      </c>
      <c r="M9" s="81"/>
      <c r="N9" s="24"/>
      <c r="O9" s="24"/>
      <c r="P9" s="84">
        <v>0.5</v>
      </c>
      <c r="Q9" s="81"/>
      <c r="R9" s="24"/>
      <c r="S9" s="24"/>
      <c r="T9" s="87"/>
      <c r="U9" s="419"/>
      <c r="V9" s="403"/>
      <c r="W9" s="404"/>
      <c r="X9" s="405"/>
      <c r="Y9" s="421"/>
      <c r="Z9" s="421"/>
      <c r="AA9" s="423"/>
      <c r="AB9" s="412"/>
    </row>
    <row r="10" spans="1:28" s="14" customFormat="1" ht="99.75" customHeight="1" x14ac:dyDescent="0.2">
      <c r="A10" s="370"/>
      <c r="B10" s="370"/>
      <c r="C10" s="370"/>
      <c r="D10" s="370"/>
      <c r="E10" s="370" t="s">
        <v>87</v>
      </c>
      <c r="F10" s="369"/>
      <c r="G10" s="369" t="s">
        <v>88</v>
      </c>
      <c r="H10" s="28" t="s">
        <v>35</v>
      </c>
      <c r="I10" s="81"/>
      <c r="J10" s="24"/>
      <c r="K10" s="39">
        <v>0.5</v>
      </c>
      <c r="L10" s="82">
        <v>0.5</v>
      </c>
      <c r="M10" s="81"/>
      <c r="N10" s="24"/>
      <c r="O10" s="24"/>
      <c r="P10" s="87"/>
      <c r="Q10" s="81"/>
      <c r="R10" s="24"/>
      <c r="S10" s="24"/>
      <c r="T10" s="87"/>
      <c r="U10" s="419">
        <f>SUM(Q10:T10)</f>
        <v>0</v>
      </c>
      <c r="V10" s="403">
        <f>SUM(Q11:T11)</f>
        <v>0</v>
      </c>
      <c r="W10" s="404">
        <f>SUM(I11:T11)</f>
        <v>1</v>
      </c>
      <c r="X10" s="405" t="e">
        <f>+V10/U10</f>
        <v>#DIV/0!</v>
      </c>
      <c r="Y10" s="421" t="s">
        <v>89</v>
      </c>
      <c r="Z10" s="421" t="s">
        <v>37</v>
      </c>
      <c r="AA10" s="422" t="s">
        <v>90</v>
      </c>
      <c r="AB10" s="412" t="s">
        <v>37</v>
      </c>
    </row>
    <row r="11" spans="1:28" s="14" customFormat="1" ht="89.25" customHeight="1" x14ac:dyDescent="0.2">
      <c r="A11" s="370"/>
      <c r="B11" s="370"/>
      <c r="C11" s="370"/>
      <c r="D11" s="370"/>
      <c r="E11" s="370"/>
      <c r="F11" s="369"/>
      <c r="G11" s="369"/>
      <c r="H11" s="28" t="s">
        <v>39</v>
      </c>
      <c r="I11" s="83"/>
      <c r="J11" s="31"/>
      <c r="K11" s="32">
        <v>0.5</v>
      </c>
      <c r="L11" s="84">
        <v>0.5</v>
      </c>
      <c r="M11" s="81"/>
      <c r="N11" s="24"/>
      <c r="O11" s="24"/>
      <c r="P11" s="87"/>
      <c r="Q11" s="81"/>
      <c r="R11" s="24"/>
      <c r="S11" s="24"/>
      <c r="T11" s="87"/>
      <c r="U11" s="419"/>
      <c r="V11" s="403"/>
      <c r="W11" s="404"/>
      <c r="X11" s="405"/>
      <c r="Y11" s="421"/>
      <c r="Z11" s="421"/>
      <c r="AA11" s="423"/>
      <c r="AB11" s="412"/>
    </row>
    <row r="12" spans="1:28" s="14" customFormat="1" ht="93" customHeight="1" x14ac:dyDescent="0.2">
      <c r="A12" s="370"/>
      <c r="B12" s="370"/>
      <c r="C12" s="370"/>
      <c r="D12" s="370"/>
      <c r="E12" s="370" t="s">
        <v>91</v>
      </c>
      <c r="F12" s="369"/>
      <c r="G12" s="369" t="s">
        <v>92</v>
      </c>
      <c r="H12" s="28" t="s">
        <v>35</v>
      </c>
      <c r="I12" s="81"/>
      <c r="J12" s="24"/>
      <c r="K12" s="24"/>
      <c r="L12" s="82">
        <v>0.33300000000000002</v>
      </c>
      <c r="M12" s="85"/>
      <c r="N12" s="26"/>
      <c r="O12" s="27"/>
      <c r="P12" s="82">
        <v>0.33300000000000002</v>
      </c>
      <c r="Q12" s="85"/>
      <c r="R12" s="26"/>
      <c r="S12" s="243">
        <v>0.33300000000000002</v>
      </c>
      <c r="T12" s="91"/>
      <c r="U12" s="419">
        <f>SUM(Q12:T12)</f>
        <v>0.33300000000000002</v>
      </c>
      <c r="V12" s="403">
        <f>SUM(Q13:T13)</f>
        <v>0.33300000000000002</v>
      </c>
      <c r="W12" s="361">
        <f>SUM(I13:T13)</f>
        <v>0.99900000000000011</v>
      </c>
      <c r="X12" s="405">
        <f>+V12/U12</f>
        <v>1</v>
      </c>
      <c r="Y12" s="421" t="s">
        <v>93</v>
      </c>
      <c r="Z12" s="431" t="s">
        <v>37</v>
      </c>
      <c r="AA12" s="421" t="s">
        <v>94</v>
      </c>
      <c r="AB12" s="412" t="s">
        <v>37</v>
      </c>
    </row>
    <row r="13" spans="1:28" s="14" customFormat="1" ht="51" customHeight="1" x14ac:dyDescent="0.2">
      <c r="A13" s="370"/>
      <c r="B13" s="370"/>
      <c r="C13" s="370"/>
      <c r="D13" s="370"/>
      <c r="E13" s="370"/>
      <c r="F13" s="369"/>
      <c r="G13" s="369"/>
      <c r="H13" s="28" t="s">
        <v>39</v>
      </c>
      <c r="I13" s="83"/>
      <c r="J13" s="31"/>
      <c r="K13" s="31"/>
      <c r="L13" s="84">
        <v>0.33300000000000002</v>
      </c>
      <c r="M13" s="85"/>
      <c r="N13" s="26"/>
      <c r="O13" s="27"/>
      <c r="P13" s="84">
        <v>0.33300000000000002</v>
      </c>
      <c r="Q13" s="85"/>
      <c r="R13" s="26"/>
      <c r="S13" s="84">
        <v>0.33300000000000002</v>
      </c>
      <c r="T13" s="91"/>
      <c r="U13" s="419"/>
      <c r="V13" s="403"/>
      <c r="W13" s="361"/>
      <c r="X13" s="405"/>
      <c r="Y13" s="421"/>
      <c r="Z13" s="431"/>
      <c r="AA13" s="421"/>
      <c r="AB13" s="412"/>
    </row>
    <row r="14" spans="1:28" s="14" customFormat="1" ht="42" customHeight="1" x14ac:dyDescent="0.2">
      <c r="A14" s="370" t="s">
        <v>80</v>
      </c>
      <c r="B14" s="370" t="s">
        <v>95</v>
      </c>
      <c r="C14" s="370" t="s">
        <v>96</v>
      </c>
      <c r="D14" s="370" t="s">
        <v>97</v>
      </c>
      <c r="E14" s="370" t="s">
        <v>98</v>
      </c>
      <c r="F14" s="369" t="s">
        <v>83</v>
      </c>
      <c r="G14" s="369" t="s">
        <v>99</v>
      </c>
      <c r="H14" s="28" t="s">
        <v>35</v>
      </c>
      <c r="I14" s="81"/>
      <c r="J14" s="24"/>
      <c r="K14" s="24"/>
      <c r="L14" s="82">
        <v>1</v>
      </c>
      <c r="M14" s="85"/>
      <c r="N14" s="26"/>
      <c r="O14" s="27"/>
      <c r="P14" s="91"/>
      <c r="Q14" s="85"/>
      <c r="R14" s="26"/>
      <c r="S14" s="27"/>
      <c r="T14" s="91"/>
      <c r="U14" s="419">
        <f>SUM(Q14:T14)</f>
        <v>0</v>
      </c>
      <c r="V14" s="403">
        <f>SUM(Q15:T15)</f>
        <v>0</v>
      </c>
      <c r="W14" s="404">
        <f>SUM(I15:P15)</f>
        <v>1</v>
      </c>
      <c r="X14" s="420" t="e">
        <f>+V14/U14</f>
        <v>#DIV/0!</v>
      </c>
      <c r="Y14" s="422" t="s">
        <v>100</v>
      </c>
      <c r="Z14" s="431" t="s">
        <v>37</v>
      </c>
      <c r="AA14" s="422" t="s">
        <v>101</v>
      </c>
      <c r="AB14" s="399" t="s">
        <v>37</v>
      </c>
    </row>
    <row r="15" spans="1:28" s="14" customFormat="1" ht="42" customHeight="1" x14ac:dyDescent="0.2">
      <c r="A15" s="370"/>
      <c r="B15" s="370"/>
      <c r="C15" s="370"/>
      <c r="D15" s="370"/>
      <c r="E15" s="370"/>
      <c r="F15" s="369"/>
      <c r="G15" s="369"/>
      <c r="H15" s="28" t="s">
        <v>39</v>
      </c>
      <c r="I15" s="83"/>
      <c r="J15" s="31"/>
      <c r="K15" s="31"/>
      <c r="L15" s="161"/>
      <c r="M15" s="85"/>
      <c r="N15" s="26"/>
      <c r="O15" s="27"/>
      <c r="P15" s="84">
        <v>1</v>
      </c>
      <c r="Q15" s="85"/>
      <c r="R15" s="26"/>
      <c r="S15" s="27"/>
      <c r="T15" s="91"/>
      <c r="U15" s="419"/>
      <c r="V15" s="403"/>
      <c r="W15" s="404"/>
      <c r="X15" s="420"/>
      <c r="Y15" s="423"/>
      <c r="Z15" s="431"/>
      <c r="AA15" s="423"/>
      <c r="AB15" s="400"/>
    </row>
    <row r="16" spans="1:28" s="14" customFormat="1" ht="42" customHeight="1" x14ac:dyDescent="0.2">
      <c r="A16" s="370"/>
      <c r="B16" s="370"/>
      <c r="C16" s="370"/>
      <c r="D16" s="370"/>
      <c r="E16" s="370" t="s">
        <v>102</v>
      </c>
      <c r="F16" s="369"/>
      <c r="G16" s="369" t="s">
        <v>103</v>
      </c>
      <c r="H16" s="28" t="s">
        <v>35</v>
      </c>
      <c r="I16" s="81"/>
      <c r="J16" s="24"/>
      <c r="K16" s="24"/>
      <c r="L16" s="87"/>
      <c r="M16" s="81"/>
      <c r="N16" s="24"/>
      <c r="O16" s="24"/>
      <c r="P16" s="87"/>
      <c r="Q16" s="81"/>
      <c r="R16" s="24"/>
      <c r="S16" s="232">
        <v>1</v>
      </c>
      <c r="T16" s="87"/>
      <c r="U16" s="419">
        <f>SUM(Q16:T16)</f>
        <v>1</v>
      </c>
      <c r="V16" s="403">
        <f>SUM(Q17:T17)</f>
        <v>1</v>
      </c>
      <c r="W16" s="361">
        <f>SUM(I17:T17)</f>
        <v>1</v>
      </c>
      <c r="X16" s="405">
        <f>+V16/U16</f>
        <v>1</v>
      </c>
      <c r="Y16" s="422"/>
      <c r="Z16" s="432" t="s">
        <v>37</v>
      </c>
      <c r="AA16" s="434" t="s">
        <v>104</v>
      </c>
      <c r="AB16" s="432" t="s">
        <v>37</v>
      </c>
    </row>
    <row r="17" spans="1:28" s="14" customFormat="1" ht="42" customHeight="1" x14ac:dyDescent="0.2">
      <c r="A17" s="370"/>
      <c r="B17" s="370"/>
      <c r="C17" s="370"/>
      <c r="D17" s="370"/>
      <c r="E17" s="370"/>
      <c r="F17" s="369"/>
      <c r="G17" s="369"/>
      <c r="H17" s="28" t="s">
        <v>39</v>
      </c>
      <c r="I17" s="83"/>
      <c r="J17" s="31"/>
      <c r="K17" s="31"/>
      <c r="L17" s="106"/>
      <c r="M17" s="81"/>
      <c r="N17" s="24"/>
      <c r="O17" s="24"/>
      <c r="P17" s="87"/>
      <c r="Q17" s="81"/>
      <c r="R17" s="24"/>
      <c r="S17" s="171">
        <v>1</v>
      </c>
      <c r="T17" s="87"/>
      <c r="U17" s="419"/>
      <c r="V17" s="403"/>
      <c r="W17" s="361"/>
      <c r="X17" s="405"/>
      <c r="Y17" s="423"/>
      <c r="Z17" s="433"/>
      <c r="AA17" s="435"/>
      <c r="AB17" s="433"/>
    </row>
    <row r="18" spans="1:28" s="14" customFormat="1" ht="60.75" customHeight="1" x14ac:dyDescent="0.2">
      <c r="A18" s="370" t="s">
        <v>80</v>
      </c>
      <c r="B18" s="370" t="s">
        <v>95</v>
      </c>
      <c r="C18" s="370" t="s">
        <v>96</v>
      </c>
      <c r="D18" s="370" t="s">
        <v>105</v>
      </c>
      <c r="E18" s="370" t="s">
        <v>106</v>
      </c>
      <c r="F18" s="369" t="s">
        <v>83</v>
      </c>
      <c r="G18" s="369" t="s">
        <v>107</v>
      </c>
      <c r="H18" s="28" t="s">
        <v>35</v>
      </c>
      <c r="I18" s="81"/>
      <c r="J18" s="24"/>
      <c r="K18" s="24"/>
      <c r="L18" s="106"/>
      <c r="M18" s="81"/>
      <c r="N18" s="24"/>
      <c r="O18" s="24"/>
      <c r="P18" s="87"/>
      <c r="Q18" s="81"/>
      <c r="R18" s="24"/>
      <c r="S18" s="24"/>
      <c r="T18" s="244">
        <v>1</v>
      </c>
      <c r="U18" s="419">
        <f>SUM(Q18:T18)</f>
        <v>1</v>
      </c>
      <c r="V18" s="403">
        <f>SUM(Q19:T19)</f>
        <v>0.7</v>
      </c>
      <c r="W18" s="361">
        <f>SUM(I19:T19)</f>
        <v>1</v>
      </c>
      <c r="X18" s="405">
        <f>+V18/U18</f>
        <v>0.7</v>
      </c>
      <c r="Y18" s="421" t="s">
        <v>108</v>
      </c>
      <c r="Z18" s="431" t="s">
        <v>37</v>
      </c>
      <c r="AA18" s="421" t="s">
        <v>109</v>
      </c>
      <c r="AB18" s="369" t="s">
        <v>110</v>
      </c>
    </row>
    <row r="19" spans="1:28" s="14" customFormat="1" ht="67.5" customHeight="1" x14ac:dyDescent="0.2">
      <c r="A19" s="370"/>
      <c r="B19" s="370"/>
      <c r="C19" s="370"/>
      <c r="D19" s="370"/>
      <c r="E19" s="370"/>
      <c r="F19" s="369"/>
      <c r="G19" s="369"/>
      <c r="H19" s="28" t="s">
        <v>39</v>
      </c>
      <c r="I19" s="83"/>
      <c r="J19" s="31"/>
      <c r="K19" s="31"/>
      <c r="L19" s="108">
        <v>0.3</v>
      </c>
      <c r="M19" s="81"/>
      <c r="N19" s="24"/>
      <c r="O19" s="24"/>
      <c r="P19" s="87"/>
      <c r="Q19" s="81"/>
      <c r="R19" s="24"/>
      <c r="S19" s="24"/>
      <c r="T19" s="294">
        <v>0.7</v>
      </c>
      <c r="U19" s="419"/>
      <c r="V19" s="403"/>
      <c r="W19" s="361"/>
      <c r="X19" s="405"/>
      <c r="Y19" s="421"/>
      <c r="Z19" s="431"/>
      <c r="AA19" s="421"/>
      <c r="AB19" s="369"/>
    </row>
    <row r="20" spans="1:28" s="14" customFormat="1" ht="42" customHeight="1" x14ac:dyDescent="0.2">
      <c r="A20" s="370" t="s">
        <v>80</v>
      </c>
      <c r="B20" s="370" t="s">
        <v>111</v>
      </c>
      <c r="C20" s="370" t="s">
        <v>96</v>
      </c>
      <c r="D20" s="370" t="s">
        <v>112</v>
      </c>
      <c r="E20" s="370" t="s">
        <v>113</v>
      </c>
      <c r="F20" s="369" t="s">
        <v>83</v>
      </c>
      <c r="G20" s="369" t="s">
        <v>114</v>
      </c>
      <c r="H20" s="28" t="s">
        <v>35</v>
      </c>
      <c r="I20" s="81"/>
      <c r="J20" s="24"/>
      <c r="K20" s="38"/>
      <c r="L20" s="109"/>
      <c r="M20" s="81"/>
      <c r="N20" s="24"/>
      <c r="O20" s="24"/>
      <c r="P20" s="87"/>
      <c r="Q20" s="81"/>
      <c r="R20" s="24"/>
      <c r="S20" s="232">
        <v>1</v>
      </c>
      <c r="T20" s="87"/>
      <c r="U20" s="419">
        <f>SUM(Q20:T20)</f>
        <v>1</v>
      </c>
      <c r="V20" s="403">
        <f>SUM(Q21:T21)</f>
        <v>0.33</v>
      </c>
      <c r="W20" s="361">
        <f>SUM(I21:T21)</f>
        <v>0.996</v>
      </c>
      <c r="X20" s="405">
        <f>+V20/U20</f>
        <v>0.33</v>
      </c>
      <c r="Y20" s="436" t="s">
        <v>115</v>
      </c>
      <c r="Z20" s="437" t="s">
        <v>116</v>
      </c>
      <c r="AA20" s="439" t="s">
        <v>117</v>
      </c>
      <c r="AB20" s="441" t="s">
        <v>118</v>
      </c>
    </row>
    <row r="21" spans="1:28" s="14" customFormat="1" ht="44.25" customHeight="1" x14ac:dyDescent="0.2">
      <c r="A21" s="370"/>
      <c r="B21" s="370"/>
      <c r="C21" s="370"/>
      <c r="D21" s="370"/>
      <c r="E21" s="370"/>
      <c r="F21" s="369"/>
      <c r="G21" s="369"/>
      <c r="H21" s="28" t="s">
        <v>39</v>
      </c>
      <c r="I21" s="83"/>
      <c r="J21" s="31"/>
      <c r="K21" s="31">
        <v>0.33300000000000002</v>
      </c>
      <c r="L21" s="106">
        <v>0.33300000000000002</v>
      </c>
      <c r="M21" s="81"/>
      <c r="N21" s="24"/>
      <c r="O21" s="24"/>
      <c r="P21" s="87"/>
      <c r="Q21" s="81"/>
      <c r="R21" s="24"/>
      <c r="S21" s="326">
        <v>0.33</v>
      </c>
      <c r="T21" s="87"/>
      <c r="U21" s="419"/>
      <c r="V21" s="403"/>
      <c r="W21" s="361"/>
      <c r="X21" s="405"/>
      <c r="Y21" s="436"/>
      <c r="Z21" s="438"/>
      <c r="AA21" s="440"/>
      <c r="AB21" s="442"/>
    </row>
    <row r="22" spans="1:28" s="14" customFormat="1" ht="42" customHeight="1" x14ac:dyDescent="0.2">
      <c r="A22" s="370"/>
      <c r="B22" s="370"/>
      <c r="C22" s="370"/>
      <c r="D22" s="370"/>
      <c r="E22" s="370" t="s">
        <v>119</v>
      </c>
      <c r="F22" s="369"/>
      <c r="G22" s="369" t="s">
        <v>120</v>
      </c>
      <c r="H22" s="28" t="s">
        <v>35</v>
      </c>
      <c r="I22" s="81"/>
      <c r="J22" s="24"/>
      <c r="K22" s="24"/>
      <c r="L22" s="87"/>
      <c r="M22" s="85"/>
      <c r="N22" s="26"/>
      <c r="O22" s="27"/>
      <c r="P22" s="91"/>
      <c r="Q22" s="85"/>
      <c r="R22" s="26"/>
      <c r="S22" s="27"/>
      <c r="T22" s="244">
        <v>1</v>
      </c>
      <c r="U22" s="419">
        <f>SUM(Q22:T22)</f>
        <v>1</v>
      </c>
      <c r="V22" s="403">
        <f>SUM(Q23:T23)</f>
        <v>1</v>
      </c>
      <c r="W22" s="361">
        <f>SUM(I23:T23)</f>
        <v>1</v>
      </c>
      <c r="X22" s="405">
        <f>+V22/U22</f>
        <v>1</v>
      </c>
      <c r="Y22" s="406" t="s">
        <v>121</v>
      </c>
      <c r="Z22" s="457" t="s">
        <v>37</v>
      </c>
      <c r="AA22" s="462" t="s">
        <v>117</v>
      </c>
      <c r="AB22" s="457" t="s">
        <v>37</v>
      </c>
    </row>
    <row r="23" spans="1:28" s="14" customFormat="1" ht="42" customHeight="1" x14ac:dyDescent="0.2">
      <c r="A23" s="370"/>
      <c r="B23" s="370"/>
      <c r="C23" s="370"/>
      <c r="D23" s="370"/>
      <c r="E23" s="370"/>
      <c r="F23" s="369"/>
      <c r="G23" s="369"/>
      <c r="H23" s="28" t="s">
        <v>39</v>
      </c>
      <c r="I23" s="83"/>
      <c r="J23" s="31"/>
      <c r="K23" s="31"/>
      <c r="L23" s="106"/>
      <c r="M23" s="85"/>
      <c r="N23" s="26"/>
      <c r="O23" s="27"/>
      <c r="P23" s="91"/>
      <c r="Q23" s="85"/>
      <c r="R23" s="26"/>
      <c r="S23" s="27"/>
      <c r="T23" s="295">
        <v>1</v>
      </c>
      <c r="U23" s="419"/>
      <c r="V23" s="403"/>
      <c r="W23" s="361"/>
      <c r="X23" s="405"/>
      <c r="Y23" s="407"/>
      <c r="Z23" s="458"/>
      <c r="AA23" s="463"/>
      <c r="AB23" s="458"/>
    </row>
    <row r="24" spans="1:28" s="14" customFormat="1" ht="42" customHeight="1" x14ac:dyDescent="0.2">
      <c r="A24" s="370" t="s">
        <v>80</v>
      </c>
      <c r="B24" s="370" t="s">
        <v>122</v>
      </c>
      <c r="C24" s="370" t="s">
        <v>96</v>
      </c>
      <c r="D24" s="370" t="s">
        <v>123</v>
      </c>
      <c r="E24" s="370" t="s">
        <v>124</v>
      </c>
      <c r="F24" s="369" t="s">
        <v>83</v>
      </c>
      <c r="G24" s="369" t="s">
        <v>125</v>
      </c>
      <c r="H24" s="28" t="s">
        <v>35</v>
      </c>
      <c r="I24" s="90">
        <v>1</v>
      </c>
      <c r="J24" s="24"/>
      <c r="K24" s="24"/>
      <c r="L24" s="87"/>
      <c r="M24" s="81"/>
      <c r="N24" s="24"/>
      <c r="O24" s="24"/>
      <c r="P24" s="87"/>
      <c r="Q24" s="81"/>
      <c r="R24" s="24"/>
      <c r="S24" s="24"/>
      <c r="T24" s="87"/>
      <c r="U24" s="419">
        <f>SUM(Q24:T24)</f>
        <v>0</v>
      </c>
      <c r="V24" s="403">
        <f>SUM(Q25:T25)</f>
        <v>0</v>
      </c>
      <c r="W24" s="404">
        <f>SUM(I25:T25)</f>
        <v>1</v>
      </c>
      <c r="X24" s="405" t="e">
        <f>+V24/U24</f>
        <v>#DIV/0!</v>
      </c>
      <c r="Y24" s="422" t="s">
        <v>126</v>
      </c>
      <c r="Z24" s="432" t="s">
        <v>37</v>
      </c>
      <c r="AA24" s="422" t="s">
        <v>127</v>
      </c>
      <c r="AB24" s="459" t="s">
        <v>128</v>
      </c>
    </row>
    <row r="25" spans="1:28" s="14" customFormat="1" ht="42" customHeight="1" x14ac:dyDescent="0.2">
      <c r="A25" s="370"/>
      <c r="B25" s="370"/>
      <c r="C25" s="370"/>
      <c r="D25" s="370"/>
      <c r="E25" s="370"/>
      <c r="F25" s="369"/>
      <c r="G25" s="369"/>
      <c r="H25" s="28" t="s">
        <v>39</v>
      </c>
      <c r="I25" s="110">
        <v>1</v>
      </c>
      <c r="J25" s="31"/>
      <c r="K25" s="31"/>
      <c r="L25" s="106"/>
      <c r="M25" s="81"/>
      <c r="N25" s="24"/>
      <c r="O25" s="24"/>
      <c r="P25" s="87"/>
      <c r="Q25" s="81"/>
      <c r="R25" s="24"/>
      <c r="S25" s="24"/>
      <c r="T25" s="87"/>
      <c r="U25" s="419"/>
      <c r="V25" s="403"/>
      <c r="W25" s="404"/>
      <c r="X25" s="405"/>
      <c r="Y25" s="423"/>
      <c r="Z25" s="433"/>
      <c r="AA25" s="423"/>
      <c r="AB25" s="459"/>
    </row>
    <row r="26" spans="1:28" s="14" customFormat="1" ht="42" customHeight="1" x14ac:dyDescent="0.2">
      <c r="A26" s="370"/>
      <c r="B26" s="370"/>
      <c r="C26" s="370"/>
      <c r="D26" s="370"/>
      <c r="E26" s="370" t="s">
        <v>129</v>
      </c>
      <c r="F26" s="369"/>
      <c r="G26" s="369" t="s">
        <v>130</v>
      </c>
      <c r="H26" s="28" t="s">
        <v>35</v>
      </c>
      <c r="I26" s="81"/>
      <c r="J26" s="24"/>
      <c r="K26" s="39">
        <v>1</v>
      </c>
      <c r="L26" s="87"/>
      <c r="M26" s="85"/>
      <c r="N26" s="26"/>
      <c r="O26" s="27"/>
      <c r="P26" s="91"/>
      <c r="Q26" s="85"/>
      <c r="R26" s="26"/>
      <c r="S26" s="27"/>
      <c r="T26" s="91"/>
      <c r="U26" s="419">
        <f>SUM(Q26:T26)</f>
        <v>0</v>
      </c>
      <c r="V26" s="403">
        <f>SUM(Q27:T27)</f>
        <v>0</v>
      </c>
      <c r="W26" s="404">
        <f>SUM(I27:T27)</f>
        <v>1</v>
      </c>
      <c r="X26" s="405" t="e">
        <f>+V26/U26</f>
        <v>#DIV/0!</v>
      </c>
      <c r="Y26" s="421" t="s">
        <v>131</v>
      </c>
      <c r="Z26" s="431" t="s">
        <v>37</v>
      </c>
      <c r="AA26" s="453" t="s">
        <v>132</v>
      </c>
      <c r="AB26" s="459" t="s">
        <v>128</v>
      </c>
    </row>
    <row r="27" spans="1:28" s="14" customFormat="1" ht="42" customHeight="1" x14ac:dyDescent="0.2">
      <c r="A27" s="370"/>
      <c r="B27" s="370"/>
      <c r="C27" s="370"/>
      <c r="D27" s="370"/>
      <c r="E27" s="370"/>
      <c r="F27" s="369"/>
      <c r="G27" s="369"/>
      <c r="H27" s="28" t="s">
        <v>39</v>
      </c>
      <c r="I27" s="83"/>
      <c r="J27" s="31"/>
      <c r="K27" s="32">
        <v>1</v>
      </c>
      <c r="L27" s="106"/>
      <c r="M27" s="85"/>
      <c r="N27" s="26"/>
      <c r="O27" s="27"/>
      <c r="P27" s="91"/>
      <c r="Q27" s="85"/>
      <c r="R27" s="26"/>
      <c r="S27" s="27"/>
      <c r="T27" s="91"/>
      <c r="U27" s="419"/>
      <c r="V27" s="403"/>
      <c r="W27" s="404"/>
      <c r="X27" s="405"/>
      <c r="Y27" s="421"/>
      <c r="Z27" s="431"/>
      <c r="AA27" s="454"/>
      <c r="AB27" s="459"/>
    </row>
    <row r="28" spans="1:28" s="14" customFormat="1" ht="45" customHeight="1" x14ac:dyDescent="0.2">
      <c r="A28" s="370"/>
      <c r="B28" s="370"/>
      <c r="C28" s="370"/>
      <c r="D28" s="370"/>
      <c r="E28" s="370" t="s">
        <v>133</v>
      </c>
      <c r="F28" s="369"/>
      <c r="G28" s="369" t="s">
        <v>134</v>
      </c>
      <c r="H28" s="28" t="s">
        <v>35</v>
      </c>
      <c r="I28" s="81"/>
      <c r="J28" s="24"/>
      <c r="K28" s="24"/>
      <c r="L28" s="82">
        <v>0.33300000000000002</v>
      </c>
      <c r="M28" s="81"/>
      <c r="N28" s="24"/>
      <c r="O28" s="24"/>
      <c r="P28" s="82">
        <v>0.33300000000000002</v>
      </c>
      <c r="Q28" s="81"/>
      <c r="R28" s="24"/>
      <c r="S28" s="24"/>
      <c r="T28" s="82">
        <v>0.33300000000000002</v>
      </c>
      <c r="U28" s="419">
        <f>SUM(Q28:T28)</f>
        <v>0.33300000000000002</v>
      </c>
      <c r="V28" s="403">
        <f>SUM(Q29:T29)</f>
        <v>0.33300000000000002</v>
      </c>
      <c r="W28" s="361">
        <f>SUM(I29:T29)</f>
        <v>0.99900000000000011</v>
      </c>
      <c r="X28" s="405">
        <f>+V28/U28</f>
        <v>1</v>
      </c>
      <c r="Y28" s="455" t="s">
        <v>135</v>
      </c>
      <c r="Z28" s="457" t="s">
        <v>37</v>
      </c>
      <c r="AA28" s="460" t="s">
        <v>136</v>
      </c>
      <c r="AB28" s="460" t="s">
        <v>37</v>
      </c>
    </row>
    <row r="29" spans="1:28" s="14" customFormat="1" ht="53.25" customHeight="1" x14ac:dyDescent="0.2">
      <c r="A29" s="370"/>
      <c r="B29" s="370"/>
      <c r="C29" s="370"/>
      <c r="D29" s="370"/>
      <c r="E29" s="370"/>
      <c r="F29" s="369"/>
      <c r="G29" s="369"/>
      <c r="H29" s="28" t="s">
        <v>39</v>
      </c>
      <c r="I29" s="83"/>
      <c r="J29" s="31"/>
      <c r="K29" s="31"/>
      <c r="L29" s="84">
        <v>0.33300000000000002</v>
      </c>
      <c r="M29" s="81"/>
      <c r="N29" s="24"/>
      <c r="O29" s="24"/>
      <c r="P29" s="84">
        <v>0.33300000000000002</v>
      </c>
      <c r="Q29" s="81"/>
      <c r="R29" s="24"/>
      <c r="S29" s="24"/>
      <c r="T29" s="84">
        <v>0.33300000000000002</v>
      </c>
      <c r="U29" s="419"/>
      <c r="V29" s="403"/>
      <c r="W29" s="361"/>
      <c r="X29" s="405"/>
      <c r="Y29" s="456"/>
      <c r="Z29" s="458"/>
      <c r="AA29" s="461"/>
      <c r="AB29" s="461"/>
    </row>
    <row r="30" spans="1:28" s="14" customFormat="1" ht="42" customHeight="1" x14ac:dyDescent="0.2">
      <c r="A30" s="370"/>
      <c r="B30" s="370"/>
      <c r="C30" s="370"/>
      <c r="D30" s="370"/>
      <c r="E30" s="370" t="s">
        <v>137</v>
      </c>
      <c r="F30" s="369"/>
      <c r="G30" s="369" t="s">
        <v>134</v>
      </c>
      <c r="H30" s="28" t="s">
        <v>35</v>
      </c>
      <c r="I30" s="81"/>
      <c r="J30" s="24"/>
      <c r="K30" s="24"/>
      <c r="L30" s="87"/>
      <c r="M30" s="85"/>
      <c r="N30" s="26"/>
      <c r="O30" s="27"/>
      <c r="P30" s="91"/>
      <c r="Q30" s="85"/>
      <c r="R30" s="26"/>
      <c r="S30" s="27"/>
      <c r="T30" s="82">
        <v>1</v>
      </c>
      <c r="U30" s="419">
        <f>SUM(Q30:T30)</f>
        <v>1</v>
      </c>
      <c r="V30" s="403">
        <f>SUM(Q31:T31)</f>
        <v>1</v>
      </c>
      <c r="W30" s="361">
        <f>SUM(I31:T31)</f>
        <v>1</v>
      </c>
      <c r="X30" s="405">
        <f>SUM(I31:T31)</f>
        <v>1</v>
      </c>
      <c r="Y30" s="464" t="s">
        <v>135</v>
      </c>
      <c r="Z30" s="466" t="s">
        <v>37</v>
      </c>
      <c r="AA30" s="464" t="s">
        <v>136</v>
      </c>
      <c r="AB30" s="460" t="s">
        <v>37</v>
      </c>
    </row>
    <row r="31" spans="1:28" s="14" customFormat="1" ht="42" customHeight="1" x14ac:dyDescent="0.2">
      <c r="A31" s="370"/>
      <c r="B31" s="370"/>
      <c r="C31" s="370"/>
      <c r="D31" s="370"/>
      <c r="E31" s="370"/>
      <c r="F31" s="369"/>
      <c r="G31" s="369"/>
      <c r="H31" s="28" t="s">
        <v>39</v>
      </c>
      <c r="I31" s="83"/>
      <c r="J31" s="31"/>
      <c r="K31" s="31"/>
      <c r="L31" s="106"/>
      <c r="M31" s="85"/>
      <c r="N31" s="26"/>
      <c r="O31" s="27"/>
      <c r="P31" s="91"/>
      <c r="Q31" s="85"/>
      <c r="R31" s="26"/>
      <c r="S31" s="27"/>
      <c r="T31" s="295">
        <v>1</v>
      </c>
      <c r="U31" s="419"/>
      <c r="V31" s="403"/>
      <c r="W31" s="361"/>
      <c r="X31" s="405"/>
      <c r="Y31" s="465"/>
      <c r="Z31" s="458"/>
      <c r="AA31" s="465"/>
      <c r="AB31" s="461"/>
    </row>
    <row r="32" spans="1:28" s="14" customFormat="1" ht="42" customHeight="1" x14ac:dyDescent="0.2">
      <c r="A32" s="370" t="s">
        <v>80</v>
      </c>
      <c r="B32" s="370" t="s">
        <v>138</v>
      </c>
      <c r="C32" s="370" t="s">
        <v>96</v>
      </c>
      <c r="D32" s="418" t="s">
        <v>139</v>
      </c>
      <c r="E32" s="418" t="s">
        <v>140</v>
      </c>
      <c r="F32" s="369" t="s">
        <v>83</v>
      </c>
      <c r="G32" s="369" t="s">
        <v>141</v>
      </c>
      <c r="H32" s="28" t="s">
        <v>35</v>
      </c>
      <c r="I32" s="81"/>
      <c r="J32" s="24"/>
      <c r="K32" s="39">
        <v>1</v>
      </c>
      <c r="L32" s="87"/>
      <c r="M32" s="81"/>
      <c r="N32" s="24"/>
      <c r="O32" s="24"/>
      <c r="P32" s="87"/>
      <c r="Q32" s="81"/>
      <c r="R32" s="24"/>
      <c r="S32" s="24"/>
      <c r="T32" s="87"/>
      <c r="U32" s="419">
        <f>SUM(Q32:T32)</f>
        <v>0</v>
      </c>
      <c r="V32" s="403">
        <f>SUM(Q33:T33)</f>
        <v>0</v>
      </c>
      <c r="W32" s="404">
        <f>SUM(I33:T33)</f>
        <v>1</v>
      </c>
      <c r="X32" s="405" t="e">
        <f>+V32/U32</f>
        <v>#DIV/0!</v>
      </c>
      <c r="Y32" s="422" t="s">
        <v>142</v>
      </c>
      <c r="Z32" s="432" t="s">
        <v>37</v>
      </c>
      <c r="AA32" s="447" t="s">
        <v>143</v>
      </c>
      <c r="AB32" s="449" t="s">
        <v>37</v>
      </c>
    </row>
    <row r="33" spans="1:28" s="14" customFormat="1" ht="42" customHeight="1" x14ac:dyDescent="0.2">
      <c r="A33" s="370"/>
      <c r="B33" s="370"/>
      <c r="C33" s="370"/>
      <c r="D33" s="418"/>
      <c r="E33" s="418"/>
      <c r="F33" s="369"/>
      <c r="G33" s="369"/>
      <c r="H33" s="28" t="s">
        <v>39</v>
      </c>
      <c r="I33" s="83"/>
      <c r="J33" s="31"/>
      <c r="K33" s="31"/>
      <c r="L33" s="106">
        <v>0.8</v>
      </c>
      <c r="M33" s="84">
        <v>0.2</v>
      </c>
      <c r="N33" s="24"/>
      <c r="O33" s="24"/>
      <c r="P33" s="87"/>
      <c r="Q33" s="81"/>
      <c r="R33" s="24"/>
      <c r="S33" s="24"/>
      <c r="T33" s="87"/>
      <c r="U33" s="419"/>
      <c r="V33" s="403"/>
      <c r="W33" s="404"/>
      <c r="X33" s="405"/>
      <c r="Y33" s="423"/>
      <c r="Z33" s="433"/>
      <c r="AA33" s="448"/>
      <c r="AB33" s="450"/>
    </row>
    <row r="34" spans="1:28" s="14" customFormat="1" ht="50.25" customHeight="1" x14ac:dyDescent="0.2">
      <c r="A34" s="370"/>
      <c r="B34" s="370"/>
      <c r="C34" s="370"/>
      <c r="D34" s="418"/>
      <c r="E34" s="418" t="s">
        <v>144</v>
      </c>
      <c r="F34" s="369"/>
      <c r="G34" s="369" t="s">
        <v>145</v>
      </c>
      <c r="H34" s="28" t="s">
        <v>35</v>
      </c>
      <c r="I34" s="81"/>
      <c r="J34" s="24"/>
      <c r="K34" s="24"/>
      <c r="L34" s="82">
        <v>0.33300000000000002</v>
      </c>
      <c r="M34" s="85"/>
      <c r="N34" s="26"/>
      <c r="O34" s="27"/>
      <c r="P34" s="82">
        <v>0.33300000000000002</v>
      </c>
      <c r="Q34" s="85"/>
      <c r="R34" s="26"/>
      <c r="S34" s="27"/>
      <c r="T34" s="82">
        <v>0.33300000000000002</v>
      </c>
      <c r="U34" s="419">
        <f>SUM(Q34:T34)</f>
        <v>0.33300000000000002</v>
      </c>
      <c r="V34" s="403">
        <f>SUM(Q35:T35)</f>
        <v>0.33300000000000002</v>
      </c>
      <c r="W34" s="361">
        <f>SUM(I35:T35)</f>
        <v>0.99900000000000011</v>
      </c>
      <c r="X34" s="405">
        <f>+V34/U34</f>
        <v>1</v>
      </c>
      <c r="Y34" s="421" t="s">
        <v>146</v>
      </c>
      <c r="Z34" s="432" t="s">
        <v>37</v>
      </c>
      <c r="AA34" s="422" t="s">
        <v>147</v>
      </c>
      <c r="AB34" s="449" t="s">
        <v>37</v>
      </c>
    </row>
    <row r="35" spans="1:28" s="14" customFormat="1" ht="50.25" customHeight="1" x14ac:dyDescent="0.2">
      <c r="A35" s="370"/>
      <c r="B35" s="370"/>
      <c r="C35" s="370"/>
      <c r="D35" s="418"/>
      <c r="E35" s="418"/>
      <c r="F35" s="369"/>
      <c r="G35" s="369"/>
      <c r="H35" s="28" t="s">
        <v>39</v>
      </c>
      <c r="I35" s="83"/>
      <c r="J35" s="31"/>
      <c r="K35" s="31"/>
      <c r="L35" s="84">
        <v>0.33300000000000002</v>
      </c>
      <c r="M35" s="81"/>
      <c r="N35" s="24"/>
      <c r="O35" s="24"/>
      <c r="P35" s="84">
        <v>0.33300000000000002</v>
      </c>
      <c r="Q35" s="85"/>
      <c r="R35" s="26"/>
      <c r="S35" s="27"/>
      <c r="T35" s="84">
        <v>0.33300000000000002</v>
      </c>
      <c r="U35" s="419"/>
      <c r="V35" s="403"/>
      <c r="W35" s="361"/>
      <c r="X35" s="405"/>
      <c r="Y35" s="421"/>
      <c r="Z35" s="433"/>
      <c r="AA35" s="423"/>
      <c r="AB35" s="450"/>
    </row>
    <row r="36" spans="1:28" s="14" customFormat="1" ht="42" customHeight="1" x14ac:dyDescent="0.2">
      <c r="A36" s="370"/>
      <c r="B36" s="370"/>
      <c r="C36" s="370"/>
      <c r="D36" s="418"/>
      <c r="E36" s="418" t="s">
        <v>148</v>
      </c>
      <c r="F36" s="369"/>
      <c r="G36" s="369" t="s">
        <v>149</v>
      </c>
      <c r="H36" s="28" t="s">
        <v>35</v>
      </c>
      <c r="I36" s="81"/>
      <c r="J36" s="24"/>
      <c r="K36" s="24"/>
      <c r="L36" s="87"/>
      <c r="M36" s="81"/>
      <c r="N36" s="24"/>
      <c r="O36" s="24"/>
      <c r="P36" s="87"/>
      <c r="Q36" s="81"/>
      <c r="R36" s="24"/>
      <c r="S36" s="24"/>
      <c r="T36" s="82">
        <v>1</v>
      </c>
      <c r="U36" s="419">
        <f>SUM(Q36:T36)</f>
        <v>1</v>
      </c>
      <c r="V36" s="403">
        <f>SUM(Q37:T37)</f>
        <v>1</v>
      </c>
      <c r="W36" s="361">
        <f>SUM(I37:T37)</f>
        <v>1</v>
      </c>
      <c r="X36" s="405">
        <f>+V36/U36</f>
        <v>1</v>
      </c>
      <c r="Y36" s="455" t="s">
        <v>135</v>
      </c>
      <c r="Z36" s="457" t="s">
        <v>37</v>
      </c>
      <c r="AA36" s="457" t="s">
        <v>150</v>
      </c>
      <c r="AB36" s="449" t="s">
        <v>37</v>
      </c>
    </row>
    <row r="37" spans="1:28" s="14" customFormat="1" ht="42" customHeight="1" x14ac:dyDescent="0.2">
      <c r="A37" s="370"/>
      <c r="B37" s="370"/>
      <c r="C37" s="370"/>
      <c r="D37" s="418"/>
      <c r="E37" s="418"/>
      <c r="F37" s="369"/>
      <c r="G37" s="369"/>
      <c r="H37" s="28" t="s">
        <v>39</v>
      </c>
      <c r="I37" s="83"/>
      <c r="J37" s="31"/>
      <c r="K37" s="31"/>
      <c r="L37" s="106"/>
      <c r="M37" s="81"/>
      <c r="N37" s="24"/>
      <c r="O37" s="24"/>
      <c r="P37" s="87"/>
      <c r="Q37" s="81"/>
      <c r="R37" s="24"/>
      <c r="S37" s="24"/>
      <c r="T37" s="295">
        <v>1</v>
      </c>
      <c r="U37" s="419"/>
      <c r="V37" s="403"/>
      <c r="W37" s="361"/>
      <c r="X37" s="405"/>
      <c r="Y37" s="456"/>
      <c r="Z37" s="458"/>
      <c r="AA37" s="458"/>
      <c r="AB37" s="450"/>
    </row>
    <row r="38" spans="1:28" s="14" customFormat="1" ht="42" customHeight="1" x14ac:dyDescent="0.2">
      <c r="A38" s="370" t="s">
        <v>80</v>
      </c>
      <c r="B38" s="418" t="s">
        <v>138</v>
      </c>
      <c r="C38" s="370" t="s">
        <v>96</v>
      </c>
      <c r="D38" s="370" t="s">
        <v>151</v>
      </c>
      <c r="E38" s="370" t="s">
        <v>152</v>
      </c>
      <c r="F38" s="369" t="s">
        <v>83</v>
      </c>
      <c r="G38" s="369" t="s">
        <v>107</v>
      </c>
      <c r="H38" s="28" t="s">
        <v>35</v>
      </c>
      <c r="I38" s="81"/>
      <c r="J38" s="24"/>
      <c r="K38" s="24"/>
      <c r="L38" s="82">
        <v>1</v>
      </c>
      <c r="M38" s="81"/>
      <c r="N38" s="24"/>
      <c r="O38" s="24"/>
      <c r="P38" s="87"/>
      <c r="Q38" s="81"/>
      <c r="R38" s="24"/>
      <c r="S38" s="24"/>
      <c r="T38" s="87"/>
      <c r="U38" s="419">
        <f>SUM(Q38:T38)</f>
        <v>0</v>
      </c>
      <c r="V38" s="403">
        <f>SUM(Q39:T39)</f>
        <v>0</v>
      </c>
      <c r="W38" s="404">
        <f>SUM(I39:T39)</f>
        <v>1</v>
      </c>
      <c r="X38" s="405" t="e">
        <f>+V38/U38</f>
        <v>#DIV/0!</v>
      </c>
      <c r="Y38" s="421" t="s">
        <v>153</v>
      </c>
      <c r="Z38" s="431" t="s">
        <v>37</v>
      </c>
      <c r="AA38" s="421" t="s">
        <v>154</v>
      </c>
      <c r="AB38" s="399" t="s">
        <v>37</v>
      </c>
    </row>
    <row r="39" spans="1:28" s="14" customFormat="1" ht="60" customHeight="1" x14ac:dyDescent="0.2">
      <c r="A39" s="370"/>
      <c r="B39" s="418"/>
      <c r="C39" s="370"/>
      <c r="D39" s="370"/>
      <c r="E39" s="370"/>
      <c r="F39" s="369"/>
      <c r="G39" s="369"/>
      <c r="H39" s="28" t="s">
        <v>39</v>
      </c>
      <c r="I39" s="83"/>
      <c r="J39" s="31"/>
      <c r="K39" s="31"/>
      <c r="L39" s="106">
        <v>0.5</v>
      </c>
      <c r="M39" s="81"/>
      <c r="N39" s="24"/>
      <c r="O39" s="24"/>
      <c r="P39" s="84">
        <v>0.5</v>
      </c>
      <c r="Q39" s="81"/>
      <c r="R39" s="24"/>
      <c r="S39" s="24"/>
      <c r="T39" s="87"/>
      <c r="U39" s="419"/>
      <c r="V39" s="403"/>
      <c r="W39" s="404"/>
      <c r="X39" s="405"/>
      <c r="Y39" s="421"/>
      <c r="Z39" s="431"/>
      <c r="AA39" s="421"/>
      <c r="AB39" s="400"/>
    </row>
    <row r="40" spans="1:28" s="14" customFormat="1" ht="42" customHeight="1" x14ac:dyDescent="0.2">
      <c r="A40" s="370"/>
      <c r="B40" s="418"/>
      <c r="C40" s="370"/>
      <c r="D40" s="370"/>
      <c r="E40" s="370" t="s">
        <v>155</v>
      </c>
      <c r="F40" s="369"/>
      <c r="G40" s="369" t="s">
        <v>156</v>
      </c>
      <c r="H40" s="28" t="s">
        <v>35</v>
      </c>
      <c r="I40" s="81"/>
      <c r="J40" s="24"/>
      <c r="K40" s="24"/>
      <c r="L40" s="87"/>
      <c r="M40" s="85"/>
      <c r="N40" s="26"/>
      <c r="O40" s="27"/>
      <c r="P40" s="82">
        <v>0.5</v>
      </c>
      <c r="Q40" s="85"/>
      <c r="R40" s="26"/>
      <c r="S40" s="27"/>
      <c r="T40" s="82">
        <v>0.5</v>
      </c>
      <c r="U40" s="419">
        <f>SUM(Q40:T40)</f>
        <v>0.5</v>
      </c>
      <c r="V40" s="403">
        <f>SUM(Q41:T41)</f>
        <v>0.5</v>
      </c>
      <c r="W40" s="361">
        <f>SUM(I41:T41)</f>
        <v>1</v>
      </c>
      <c r="X40" s="405">
        <f>+V40/U40</f>
        <v>1</v>
      </c>
      <c r="Y40" s="443" t="s">
        <v>157</v>
      </c>
      <c r="Z40" s="445" t="s">
        <v>37</v>
      </c>
      <c r="AA40" s="445" t="s">
        <v>158</v>
      </c>
      <c r="AB40" s="445" t="s">
        <v>37</v>
      </c>
    </row>
    <row r="41" spans="1:28" s="14" customFormat="1" ht="42" customHeight="1" x14ac:dyDescent="0.2">
      <c r="A41" s="370"/>
      <c r="B41" s="418"/>
      <c r="C41" s="370"/>
      <c r="D41" s="370"/>
      <c r="E41" s="370"/>
      <c r="F41" s="369"/>
      <c r="G41" s="369"/>
      <c r="H41" s="28" t="s">
        <v>39</v>
      </c>
      <c r="I41" s="83"/>
      <c r="J41" s="31"/>
      <c r="K41" s="31"/>
      <c r="L41" s="106"/>
      <c r="M41" s="85"/>
      <c r="N41" s="26"/>
      <c r="O41" s="106"/>
      <c r="P41" s="84">
        <v>0.5</v>
      </c>
      <c r="Q41" s="85"/>
      <c r="R41" s="26"/>
      <c r="S41" s="27"/>
      <c r="T41" s="84">
        <v>0.5</v>
      </c>
      <c r="U41" s="419"/>
      <c r="V41" s="403"/>
      <c r="W41" s="361"/>
      <c r="X41" s="405"/>
      <c r="Y41" s="444"/>
      <c r="Z41" s="446"/>
      <c r="AA41" s="446"/>
      <c r="AB41" s="446"/>
    </row>
    <row r="42" spans="1:28" s="14" customFormat="1" ht="42" customHeight="1" x14ac:dyDescent="0.2">
      <c r="A42" s="370"/>
      <c r="B42" s="418"/>
      <c r="C42" s="370"/>
      <c r="D42" s="370"/>
      <c r="E42" s="370" t="s">
        <v>159</v>
      </c>
      <c r="F42" s="369"/>
      <c r="G42" s="369" t="s">
        <v>160</v>
      </c>
      <c r="H42" s="28" t="s">
        <v>35</v>
      </c>
      <c r="I42" s="81"/>
      <c r="J42" s="24"/>
      <c r="K42" s="24"/>
      <c r="L42" s="87"/>
      <c r="M42" s="81"/>
      <c r="N42" s="24"/>
      <c r="O42" s="24"/>
      <c r="P42" s="87"/>
      <c r="Q42" s="81"/>
      <c r="R42" s="24"/>
      <c r="S42" s="232">
        <v>1</v>
      </c>
      <c r="T42" s="87"/>
      <c r="U42" s="419">
        <f>SUM(Q42:T42)</f>
        <v>1</v>
      </c>
      <c r="V42" s="403">
        <f>SUM(Q43:T43)</f>
        <v>1</v>
      </c>
      <c r="W42" s="361">
        <f>SUM(I43:T43)</f>
        <v>1</v>
      </c>
      <c r="X42" s="405">
        <f>+V42/U42</f>
        <v>1</v>
      </c>
      <c r="Y42" s="451" t="s">
        <v>161</v>
      </c>
      <c r="Z42" s="452" t="s">
        <v>37</v>
      </c>
      <c r="AA42" s="452" t="s">
        <v>162</v>
      </c>
      <c r="AB42" s="452" t="s">
        <v>37</v>
      </c>
    </row>
    <row r="43" spans="1:28" s="14" customFormat="1" ht="42" customHeight="1" x14ac:dyDescent="0.2">
      <c r="A43" s="370"/>
      <c r="B43" s="418"/>
      <c r="C43" s="370"/>
      <c r="D43" s="370"/>
      <c r="E43" s="370"/>
      <c r="F43" s="369"/>
      <c r="G43" s="369"/>
      <c r="H43" s="28" t="s">
        <v>39</v>
      </c>
      <c r="I43" s="83"/>
      <c r="J43" s="31"/>
      <c r="K43" s="31"/>
      <c r="L43" s="106"/>
      <c r="M43" s="81"/>
      <c r="N43" s="24"/>
      <c r="O43" s="24"/>
      <c r="P43" s="87"/>
      <c r="Q43" s="81"/>
      <c r="R43" s="24"/>
      <c r="S43" s="171">
        <v>1</v>
      </c>
      <c r="T43" s="87"/>
      <c r="U43" s="419"/>
      <c r="V43" s="403"/>
      <c r="W43" s="361"/>
      <c r="X43" s="405"/>
      <c r="Y43" s="444"/>
      <c r="Z43" s="446"/>
      <c r="AA43" s="446"/>
      <c r="AB43" s="446"/>
    </row>
    <row r="44" spans="1:28" s="14" customFormat="1" ht="42" customHeight="1" x14ac:dyDescent="0.2">
      <c r="A44" s="370"/>
      <c r="B44" s="418"/>
      <c r="C44" s="370"/>
      <c r="D44" s="370"/>
      <c r="E44" s="370" t="s">
        <v>163</v>
      </c>
      <c r="F44" s="369"/>
      <c r="G44" s="369" t="s">
        <v>164</v>
      </c>
      <c r="H44" s="28" t="s">
        <v>35</v>
      </c>
      <c r="I44" s="81"/>
      <c r="J44" s="24"/>
      <c r="K44" s="24"/>
      <c r="L44" s="87"/>
      <c r="M44" s="85"/>
      <c r="N44" s="26"/>
      <c r="O44" s="27"/>
      <c r="P44" s="91"/>
      <c r="Q44" s="85"/>
      <c r="R44" s="26"/>
      <c r="S44" s="27"/>
      <c r="T44" s="244">
        <v>1</v>
      </c>
      <c r="U44" s="419">
        <f>SUM(Q44:T44)</f>
        <v>1</v>
      </c>
      <c r="V44" s="403">
        <f>SUM(Q45:T45)</f>
        <v>1</v>
      </c>
      <c r="W44" s="361">
        <f>SUM(I45:T45)</f>
        <v>1</v>
      </c>
      <c r="X44" s="405">
        <f>+V44/U44</f>
        <v>1</v>
      </c>
      <c r="Y44" s="451" t="s">
        <v>165</v>
      </c>
      <c r="Z44" s="452" t="s">
        <v>37</v>
      </c>
      <c r="AA44" s="452" t="s">
        <v>166</v>
      </c>
      <c r="AB44" s="452" t="s">
        <v>37</v>
      </c>
    </row>
    <row r="45" spans="1:28" s="14" customFormat="1" ht="42" customHeight="1" x14ac:dyDescent="0.2">
      <c r="A45" s="370"/>
      <c r="B45" s="418"/>
      <c r="C45" s="370"/>
      <c r="D45" s="370"/>
      <c r="E45" s="370"/>
      <c r="F45" s="369"/>
      <c r="G45" s="369"/>
      <c r="H45" s="28" t="s">
        <v>39</v>
      </c>
      <c r="I45" s="83"/>
      <c r="J45" s="31"/>
      <c r="K45" s="31"/>
      <c r="L45" s="106"/>
      <c r="M45" s="85"/>
      <c r="N45" s="26"/>
      <c r="O45" s="27"/>
      <c r="P45" s="91"/>
      <c r="Q45" s="85"/>
      <c r="R45" s="26"/>
      <c r="S45" s="27"/>
      <c r="T45" s="295">
        <v>1</v>
      </c>
      <c r="U45" s="419"/>
      <c r="V45" s="403"/>
      <c r="W45" s="361"/>
      <c r="X45" s="405"/>
      <c r="Y45" s="444"/>
      <c r="Z45" s="446"/>
      <c r="AA45" s="446"/>
      <c r="AB45" s="446"/>
    </row>
    <row r="46" spans="1:28" s="14" customFormat="1" ht="42" customHeight="1" x14ac:dyDescent="0.2">
      <c r="A46" s="370" t="s">
        <v>80</v>
      </c>
      <c r="B46" s="370" t="s">
        <v>29</v>
      </c>
      <c r="C46" s="370" t="s">
        <v>167</v>
      </c>
      <c r="D46" s="370" t="s">
        <v>168</v>
      </c>
      <c r="E46" s="370" t="s">
        <v>169</v>
      </c>
      <c r="F46" s="369" t="s">
        <v>83</v>
      </c>
      <c r="G46" s="369" t="s">
        <v>170</v>
      </c>
      <c r="H46" s="28" t="s">
        <v>35</v>
      </c>
      <c r="I46" s="81"/>
      <c r="J46" s="24"/>
      <c r="K46" s="24"/>
      <c r="L46" s="82">
        <v>0.33300000000000002</v>
      </c>
      <c r="M46" s="81"/>
      <c r="N46" s="24"/>
      <c r="O46" s="24"/>
      <c r="P46" s="82">
        <v>0.33300000000000002</v>
      </c>
      <c r="Q46" s="81"/>
      <c r="R46" s="24"/>
      <c r="S46" s="39">
        <v>0.33300000000000002</v>
      </c>
      <c r="T46" s="245"/>
      <c r="U46" s="419">
        <f>SUM(Q46:T46)</f>
        <v>0.33300000000000002</v>
      </c>
      <c r="V46" s="403">
        <f>SUM(Q47:T47)</f>
        <v>0.33300000000000002</v>
      </c>
      <c r="W46" s="361">
        <f>SUM(I47:T47)</f>
        <v>0.99900000000000011</v>
      </c>
      <c r="X46" s="405">
        <f>+V46/U46</f>
        <v>1</v>
      </c>
      <c r="Y46" s="443" t="s">
        <v>171</v>
      </c>
      <c r="Z46" s="445" t="s">
        <v>37</v>
      </c>
      <c r="AA46" s="443" t="s">
        <v>172</v>
      </c>
      <c r="AB46" s="445" t="s">
        <v>37</v>
      </c>
    </row>
    <row r="47" spans="1:28" s="14" customFormat="1" ht="50.25" customHeight="1" x14ac:dyDescent="0.2">
      <c r="A47" s="370"/>
      <c r="B47" s="370"/>
      <c r="C47" s="370"/>
      <c r="D47" s="370"/>
      <c r="E47" s="370"/>
      <c r="F47" s="369"/>
      <c r="G47" s="369"/>
      <c r="H47" s="28" t="s">
        <v>39</v>
      </c>
      <c r="I47" s="111"/>
      <c r="J47" s="112"/>
      <c r="K47" s="112"/>
      <c r="L47" s="84">
        <v>0.33300000000000002</v>
      </c>
      <c r="M47" s="113"/>
      <c r="N47" s="114"/>
      <c r="O47" s="115"/>
      <c r="P47" s="84">
        <v>0.33300000000000002</v>
      </c>
      <c r="Q47" s="113"/>
      <c r="R47" s="114"/>
      <c r="S47" s="84">
        <v>0.33300000000000002</v>
      </c>
      <c r="T47" s="117"/>
      <c r="U47" s="419"/>
      <c r="V47" s="403"/>
      <c r="W47" s="361"/>
      <c r="X47" s="405"/>
      <c r="Y47" s="444"/>
      <c r="Z47" s="446"/>
      <c r="AA47" s="444"/>
      <c r="AB47" s="446"/>
    </row>
    <row r="48" spans="1:28" s="14" customFormat="1" ht="12.75" x14ac:dyDescent="0.2">
      <c r="F48" s="37"/>
      <c r="Y48" s="173"/>
      <c r="Z48" s="173"/>
      <c r="AA48" s="173"/>
      <c r="AB48" s="173"/>
    </row>
    <row r="49" spans="25:28" x14ac:dyDescent="0.25">
      <c r="Y49" s="168"/>
      <c r="Z49" s="168"/>
      <c r="AA49" s="168"/>
      <c r="AB49" s="168"/>
    </row>
    <row r="50" spans="25:28" x14ac:dyDescent="0.25">
      <c r="Y50" s="168"/>
      <c r="Z50" s="168"/>
      <c r="AA50" s="168"/>
      <c r="AB50" s="168"/>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263">
    <mergeCell ref="Y22:Y23"/>
    <mergeCell ref="Z22:Z23"/>
    <mergeCell ref="AA22:AA23"/>
    <mergeCell ref="AB22:AB23"/>
    <mergeCell ref="Z24:Z25"/>
    <mergeCell ref="AA24:AA25"/>
    <mergeCell ref="AB24:AB25"/>
    <mergeCell ref="Y42:Y43"/>
    <mergeCell ref="Z42:Z43"/>
    <mergeCell ref="AA42:AA43"/>
    <mergeCell ref="AB42:AB43"/>
    <mergeCell ref="Y30:Y31"/>
    <mergeCell ref="Z30:Z31"/>
    <mergeCell ref="AA30:AA31"/>
    <mergeCell ref="AB30:AB31"/>
    <mergeCell ref="Z32:Z33"/>
    <mergeCell ref="Z34:Z35"/>
    <mergeCell ref="AB34:AB35"/>
    <mergeCell ref="Y36:Y37"/>
    <mergeCell ref="Z36:Z37"/>
    <mergeCell ref="AA36:AA37"/>
    <mergeCell ref="AB36:AB37"/>
    <mergeCell ref="Y24:Y25"/>
    <mergeCell ref="Y26:Y27"/>
    <mergeCell ref="Z26:Z27"/>
    <mergeCell ref="AA26:AA27"/>
    <mergeCell ref="Y28:Y29"/>
    <mergeCell ref="Z28:Z29"/>
    <mergeCell ref="AB26:AB27"/>
    <mergeCell ref="AB28:AB29"/>
    <mergeCell ref="AA28:AA29"/>
    <mergeCell ref="Y38:Y39"/>
    <mergeCell ref="AA38:AA39"/>
    <mergeCell ref="AB38:AB39"/>
    <mergeCell ref="Z38:Z39"/>
    <mergeCell ref="Y46:Y47"/>
    <mergeCell ref="Z46:Z47"/>
    <mergeCell ref="AA46:AA47"/>
    <mergeCell ref="AB46:AB47"/>
    <mergeCell ref="Y32:Y33"/>
    <mergeCell ref="AA32:AA33"/>
    <mergeCell ref="AB32:AB33"/>
    <mergeCell ref="Y34:Y35"/>
    <mergeCell ref="AA34:AA35"/>
    <mergeCell ref="Y44:Y45"/>
    <mergeCell ref="Z44:Z45"/>
    <mergeCell ref="AA44:AA45"/>
    <mergeCell ref="AB44:AB45"/>
    <mergeCell ref="Y40:Y41"/>
    <mergeCell ref="Z40:Z41"/>
    <mergeCell ref="AA40:AA41"/>
    <mergeCell ref="AB40:AB41"/>
    <mergeCell ref="Y18:Y19"/>
    <mergeCell ref="Z18:Z19"/>
    <mergeCell ref="AA18:AA19"/>
    <mergeCell ref="AB18:AB19"/>
    <mergeCell ref="Y20:Y21"/>
    <mergeCell ref="Z20:Z21"/>
    <mergeCell ref="AA20:AA21"/>
    <mergeCell ref="AB20:AB21"/>
    <mergeCell ref="W20:W21"/>
    <mergeCell ref="X20:X21"/>
    <mergeCell ref="X24:X25"/>
    <mergeCell ref="W26:W27"/>
    <mergeCell ref="X26:X27"/>
    <mergeCell ref="W22:W23"/>
    <mergeCell ref="X22:X23"/>
    <mergeCell ref="U18:U19"/>
    <mergeCell ref="V18:V19"/>
    <mergeCell ref="W18:W19"/>
    <mergeCell ref="X18:X19"/>
    <mergeCell ref="Y12:Y13"/>
    <mergeCell ref="AA12:AA13"/>
    <mergeCell ref="Z12:Z13"/>
    <mergeCell ref="AB12:AB13"/>
    <mergeCell ref="Y14:Y15"/>
    <mergeCell ref="Z14:Z15"/>
    <mergeCell ref="AA14:AA15"/>
    <mergeCell ref="AB14:AB15"/>
    <mergeCell ref="Y16:Y17"/>
    <mergeCell ref="Z16:Z17"/>
    <mergeCell ref="AA16:AA17"/>
    <mergeCell ref="AB16:AB17"/>
    <mergeCell ref="A1:AB1"/>
    <mergeCell ref="A4:G5"/>
    <mergeCell ref="H4:V5"/>
    <mergeCell ref="W4:X5"/>
    <mergeCell ref="Y4:AB4"/>
    <mergeCell ref="I6:L6"/>
    <mergeCell ref="M6:P6"/>
    <mergeCell ref="Q6:T6"/>
    <mergeCell ref="G8:G9"/>
    <mergeCell ref="D6:D7"/>
    <mergeCell ref="A6:A7"/>
    <mergeCell ref="B6:B7"/>
    <mergeCell ref="C6:C7"/>
    <mergeCell ref="E6:E7"/>
    <mergeCell ref="F6:F7"/>
    <mergeCell ref="G6:G7"/>
    <mergeCell ref="U6:U7"/>
    <mergeCell ref="V6:V7"/>
    <mergeCell ref="W6:W7"/>
    <mergeCell ref="X6:X7"/>
    <mergeCell ref="AB6:AB7"/>
    <mergeCell ref="AA6:AA7"/>
    <mergeCell ref="Z6:Z7"/>
    <mergeCell ref="Y6:Y7"/>
    <mergeCell ref="G10:G11"/>
    <mergeCell ref="E8:E9"/>
    <mergeCell ref="Y8:Y9"/>
    <mergeCell ref="AA8:AA9"/>
    <mergeCell ref="Z8:Z9"/>
    <mergeCell ref="AB8:AB9"/>
    <mergeCell ref="U8:U9"/>
    <mergeCell ref="V8:V9"/>
    <mergeCell ref="W8:W9"/>
    <mergeCell ref="X8:X9"/>
    <mergeCell ref="U10:U11"/>
    <mergeCell ref="V10:V11"/>
    <mergeCell ref="W10:W11"/>
    <mergeCell ref="X10:X11"/>
    <mergeCell ref="Y10:Y11"/>
    <mergeCell ref="AA10:AA11"/>
    <mergeCell ref="Z10:Z11"/>
    <mergeCell ref="AB10:AB11"/>
    <mergeCell ref="G14:G15"/>
    <mergeCell ref="G12:G13"/>
    <mergeCell ref="G16:G17"/>
    <mergeCell ref="U14:U15"/>
    <mergeCell ref="V14:V15"/>
    <mergeCell ref="W14:W15"/>
    <mergeCell ref="X14:X15"/>
    <mergeCell ref="U16:U17"/>
    <mergeCell ref="V16:V17"/>
    <mergeCell ref="W16:W17"/>
    <mergeCell ref="X16:X17"/>
    <mergeCell ref="U12:U13"/>
    <mergeCell ref="V12:V13"/>
    <mergeCell ref="W12:W13"/>
    <mergeCell ref="X12:X13"/>
    <mergeCell ref="E18:E19"/>
    <mergeCell ref="F18:F19"/>
    <mergeCell ref="G18:G19"/>
    <mergeCell ref="E24:E25"/>
    <mergeCell ref="G24:G25"/>
    <mergeCell ref="U24:U25"/>
    <mergeCell ref="V24:V25"/>
    <mergeCell ref="E22:E23"/>
    <mergeCell ref="F20:F23"/>
    <mergeCell ref="E20:E21"/>
    <mergeCell ref="G20:G21"/>
    <mergeCell ref="G22:G23"/>
    <mergeCell ref="U22:U23"/>
    <mergeCell ref="V22:V23"/>
    <mergeCell ref="U20:U21"/>
    <mergeCell ref="V20:V21"/>
    <mergeCell ref="X36:X37"/>
    <mergeCell ref="E34:E35"/>
    <mergeCell ref="G34:G35"/>
    <mergeCell ref="U34:U35"/>
    <mergeCell ref="V34:V35"/>
    <mergeCell ref="W34:W35"/>
    <mergeCell ref="X34:X35"/>
    <mergeCell ref="U28:U29"/>
    <mergeCell ref="V28:V29"/>
    <mergeCell ref="W28:W29"/>
    <mergeCell ref="X28:X29"/>
    <mergeCell ref="E30:E31"/>
    <mergeCell ref="E28:E29"/>
    <mergeCell ref="U32:U33"/>
    <mergeCell ref="V32:V33"/>
    <mergeCell ref="W32:W33"/>
    <mergeCell ref="X32:X33"/>
    <mergeCell ref="G30:G31"/>
    <mergeCell ref="U30:U31"/>
    <mergeCell ref="V30:V31"/>
    <mergeCell ref="W30:W31"/>
    <mergeCell ref="X30:X31"/>
    <mergeCell ref="X44:X45"/>
    <mergeCell ref="E46:E47"/>
    <mergeCell ref="F46:F47"/>
    <mergeCell ref="G38:G39"/>
    <mergeCell ref="F38:F45"/>
    <mergeCell ref="E42:E43"/>
    <mergeCell ref="G42:G43"/>
    <mergeCell ref="V40:V41"/>
    <mergeCell ref="W40:W41"/>
    <mergeCell ref="X40:X41"/>
    <mergeCell ref="U42:U43"/>
    <mergeCell ref="V42:V43"/>
    <mergeCell ref="W42:W43"/>
    <mergeCell ref="X42:X43"/>
    <mergeCell ref="G46:G47"/>
    <mergeCell ref="U46:U47"/>
    <mergeCell ref="X38:X39"/>
    <mergeCell ref="X46:X47"/>
    <mergeCell ref="G26:G27"/>
    <mergeCell ref="F24:F31"/>
    <mergeCell ref="G36:G37"/>
    <mergeCell ref="G32:G33"/>
    <mergeCell ref="G28:G29"/>
    <mergeCell ref="V46:V47"/>
    <mergeCell ref="W46:W47"/>
    <mergeCell ref="G40:G41"/>
    <mergeCell ref="U38:U39"/>
    <mergeCell ref="V38:V39"/>
    <mergeCell ref="W38:W39"/>
    <mergeCell ref="U40:U41"/>
    <mergeCell ref="G44:G45"/>
    <mergeCell ref="U44:U45"/>
    <mergeCell ref="V44:V45"/>
    <mergeCell ref="W44:W45"/>
    <mergeCell ref="U36:U37"/>
    <mergeCell ref="V36:V37"/>
    <mergeCell ref="W36:W37"/>
    <mergeCell ref="U26:U27"/>
    <mergeCell ref="V26:V27"/>
    <mergeCell ref="W24:W25"/>
    <mergeCell ref="E26:E27"/>
    <mergeCell ref="D32:D37"/>
    <mergeCell ref="F32:F37"/>
    <mergeCell ref="E44:E45"/>
    <mergeCell ref="A46:A47"/>
    <mergeCell ref="B46:B47"/>
    <mergeCell ref="C46:C47"/>
    <mergeCell ref="D46:D47"/>
    <mergeCell ref="D38:D45"/>
    <mergeCell ref="C38:C45"/>
    <mergeCell ref="B38:B45"/>
    <mergeCell ref="A38:A45"/>
    <mergeCell ref="A32:A37"/>
    <mergeCell ref="B32:B37"/>
    <mergeCell ref="C32:C37"/>
    <mergeCell ref="E36:E37"/>
    <mergeCell ref="E32:E33"/>
    <mergeCell ref="E38:E39"/>
    <mergeCell ref="E40:E41"/>
    <mergeCell ref="A18:A19"/>
    <mergeCell ref="B18:B19"/>
    <mergeCell ref="A24:A31"/>
    <mergeCell ref="B24:B31"/>
    <mergeCell ref="C24:C31"/>
    <mergeCell ref="D24:D31"/>
    <mergeCell ref="C18:C19"/>
    <mergeCell ref="D18:D19"/>
    <mergeCell ref="A20:A23"/>
    <mergeCell ref="B20:B23"/>
    <mergeCell ref="C20:C23"/>
    <mergeCell ref="D20:D23"/>
    <mergeCell ref="E12:E13"/>
    <mergeCell ref="F8:F13"/>
    <mergeCell ref="D8:D13"/>
    <mergeCell ref="C8:C13"/>
    <mergeCell ref="B8:B13"/>
    <mergeCell ref="A8:A13"/>
    <mergeCell ref="F14:F17"/>
    <mergeCell ref="D14:D17"/>
    <mergeCell ref="C14:C17"/>
    <mergeCell ref="B14:B17"/>
    <mergeCell ref="A14:A17"/>
    <mergeCell ref="E16:E17"/>
    <mergeCell ref="E14:E15"/>
    <mergeCell ref="E10:E11"/>
  </mergeCells>
  <conditionalFormatting sqref="I21:J21 L21">
    <cfRule type="cellIs" dxfId="226" priority="199" operator="equal">
      <formula>$K$8</formula>
    </cfRule>
    <cfRule type="cellIs" dxfId="225" priority="200" operator="equal">
      <formula>0</formula>
    </cfRule>
    <cfRule type="cellIs" dxfId="224" priority="201" operator="lessThan">
      <formula>$L$12</formula>
    </cfRule>
    <cfRule type="cellIs" dxfId="223" priority="202" operator="equal">
      <formula>$L$12</formula>
    </cfRule>
    <cfRule type="colorScale" priority="203">
      <colorScale>
        <cfvo type="num" val="79"/>
        <cfvo type="num" val="80"/>
        <cfvo type="num" val="100"/>
        <color rgb="FFFF0000"/>
        <color rgb="FFFFEB84"/>
        <color rgb="FF63BE7B"/>
      </colorScale>
    </cfRule>
    <cfRule type="cellIs" dxfId="222" priority="198" operator="lessThan">
      <formula>0.99</formula>
    </cfRule>
  </conditionalFormatting>
  <conditionalFormatting sqref="I27:J27 L27">
    <cfRule type="cellIs" dxfId="221" priority="179" operator="equal">
      <formula>0</formula>
    </cfRule>
    <cfRule type="cellIs" dxfId="220" priority="178" operator="equal">
      <formula>$K$8</formula>
    </cfRule>
    <cfRule type="cellIs" dxfId="219" priority="176" operator="equal">
      <formula>0</formula>
    </cfRule>
    <cfRule type="cellIs" dxfId="218" priority="180" operator="lessThan">
      <formula>$L$12</formula>
    </cfRule>
    <cfRule type="cellIs" dxfId="217" priority="177" operator="lessThan">
      <formula>0.99</formula>
    </cfRule>
    <cfRule type="colorScale" priority="182">
      <colorScale>
        <cfvo type="num" val="79"/>
        <cfvo type="num" val="80"/>
        <cfvo type="num" val="100"/>
        <color rgb="FFFF0000"/>
        <color rgb="FFFFEB84"/>
        <color rgb="FF63BE7B"/>
      </colorScale>
    </cfRule>
    <cfRule type="cellIs" dxfId="216" priority="181" operator="equal">
      <formula>$L$12</formula>
    </cfRule>
  </conditionalFormatting>
  <conditionalFormatting sqref="I9:K9 I11:J11">
    <cfRule type="cellIs" dxfId="215" priority="272" operator="equal">
      <formula>$L$12</formula>
    </cfRule>
    <cfRule type="cellIs" dxfId="214" priority="267" operator="equal">
      <formula>0</formula>
    </cfRule>
    <cfRule type="cellIs" dxfId="213" priority="268" operator="lessThan">
      <formula>0.99</formula>
    </cfRule>
    <cfRule type="cellIs" dxfId="212" priority="269" operator="equal">
      <formula>$K$8</formula>
    </cfRule>
    <cfRule type="cellIs" dxfId="211" priority="270" operator="equal">
      <formula>0</formula>
    </cfRule>
    <cfRule type="cellIs" dxfId="210" priority="271" operator="lessThan">
      <formula>$L$12</formula>
    </cfRule>
    <cfRule type="colorScale" priority="273">
      <colorScale>
        <cfvo type="num" val="79"/>
        <cfvo type="num" val="80"/>
        <cfvo type="num" val="100"/>
        <color rgb="FFFF0000"/>
        <color rgb="FFFFEB84"/>
        <color rgb="FF63BE7B"/>
      </colorScale>
    </cfRule>
  </conditionalFormatting>
  <conditionalFormatting sqref="I13:K13">
    <cfRule type="cellIs" dxfId="209" priority="262" operator="equal">
      <formula>$K$8</formula>
    </cfRule>
    <cfRule type="cellIs" dxfId="208" priority="261" operator="lessThan">
      <formula>0.99</formula>
    </cfRule>
    <cfRule type="cellIs" dxfId="207" priority="260" operator="equal">
      <formula>0</formula>
    </cfRule>
    <cfRule type="colorScale" priority="266">
      <colorScale>
        <cfvo type="num" val="79"/>
        <cfvo type="num" val="80"/>
        <cfvo type="num" val="100"/>
        <color rgb="FFFF0000"/>
        <color rgb="FFFFEB84"/>
        <color rgb="FF63BE7B"/>
      </colorScale>
    </cfRule>
    <cfRule type="cellIs" dxfId="206" priority="264" operator="lessThan">
      <formula>$L$12</formula>
    </cfRule>
    <cfRule type="cellIs" dxfId="205" priority="263" operator="equal">
      <formula>0</formula>
    </cfRule>
    <cfRule type="cellIs" dxfId="204" priority="265" operator="equal">
      <formula>$L$12</formula>
    </cfRule>
  </conditionalFormatting>
  <conditionalFormatting sqref="I29:K29">
    <cfRule type="colorScale" priority="175">
      <colorScale>
        <cfvo type="num" val="79"/>
        <cfvo type="num" val="80"/>
        <cfvo type="num" val="100"/>
        <color rgb="FFFF0000"/>
        <color rgb="FFFFEB84"/>
        <color rgb="FF63BE7B"/>
      </colorScale>
    </cfRule>
    <cfRule type="cellIs" dxfId="203" priority="174" operator="equal">
      <formula>$L$12</formula>
    </cfRule>
    <cfRule type="cellIs" dxfId="202" priority="173" operator="lessThan">
      <formula>$L$12</formula>
    </cfRule>
    <cfRule type="cellIs" dxfId="201" priority="172" operator="equal">
      <formula>0</formula>
    </cfRule>
    <cfRule type="cellIs" dxfId="200" priority="171" operator="equal">
      <formula>$K$8</formula>
    </cfRule>
    <cfRule type="cellIs" dxfId="199" priority="170" operator="lessThan">
      <formula>0.99</formula>
    </cfRule>
    <cfRule type="cellIs" dxfId="198" priority="169" operator="equal">
      <formula>0</formula>
    </cfRule>
  </conditionalFormatting>
  <conditionalFormatting sqref="I33:K33">
    <cfRule type="colorScale" priority="161">
      <colorScale>
        <cfvo type="num" val="79"/>
        <cfvo type="num" val="80"/>
        <cfvo type="num" val="100"/>
        <color rgb="FFFF0000"/>
        <color rgb="FFFFEB84"/>
        <color rgb="FF63BE7B"/>
      </colorScale>
    </cfRule>
    <cfRule type="cellIs" dxfId="197" priority="156" operator="lessThan">
      <formula>0.99</formula>
    </cfRule>
    <cfRule type="cellIs" dxfId="196" priority="157" operator="equal">
      <formula>$K$8</formula>
    </cfRule>
    <cfRule type="cellIs" dxfId="195" priority="158" operator="equal">
      <formula>0</formula>
    </cfRule>
    <cfRule type="cellIs" dxfId="194" priority="159" operator="lessThan">
      <formula>$L$12</formula>
    </cfRule>
    <cfRule type="cellIs" dxfId="193" priority="160" operator="equal">
      <formula>$L$12</formula>
    </cfRule>
  </conditionalFormatting>
  <conditionalFormatting sqref="I35:K35">
    <cfRule type="cellIs" dxfId="192" priority="148" operator="equal">
      <formula>0</formula>
    </cfRule>
    <cfRule type="cellIs" dxfId="191" priority="151" operator="equal">
      <formula>0</formula>
    </cfRule>
    <cfRule type="cellIs" dxfId="190" priority="150" operator="equal">
      <formula>$K$8</formula>
    </cfRule>
    <cfRule type="cellIs" dxfId="189" priority="149" operator="lessThan">
      <formula>0.99</formula>
    </cfRule>
    <cfRule type="cellIs" dxfId="188" priority="152" operator="lessThan">
      <formula>$L$12</formula>
    </cfRule>
    <cfRule type="colorScale" priority="154">
      <colorScale>
        <cfvo type="num" val="79"/>
        <cfvo type="num" val="80"/>
        <cfvo type="num" val="100"/>
        <color rgb="FFFF0000"/>
        <color rgb="FFFFEB84"/>
        <color rgb="FF63BE7B"/>
      </colorScale>
    </cfRule>
    <cfRule type="cellIs" dxfId="187" priority="153" operator="equal">
      <formula>$L$12</formula>
    </cfRule>
  </conditionalFormatting>
  <conditionalFormatting sqref="I47:K47">
    <cfRule type="cellIs" dxfId="186" priority="99" operator="equal">
      <formula>0</formula>
    </cfRule>
    <cfRule type="colorScale" priority="105">
      <colorScale>
        <cfvo type="num" val="79"/>
        <cfvo type="num" val="80"/>
        <cfvo type="num" val="100"/>
        <color rgb="FFFF0000"/>
        <color rgb="FFFFEB84"/>
        <color rgb="FF63BE7B"/>
      </colorScale>
    </cfRule>
    <cfRule type="cellIs" dxfId="185" priority="104" operator="equal">
      <formula>$L$12</formula>
    </cfRule>
    <cfRule type="cellIs" dxfId="184" priority="100" operator="lessThan">
      <formula>0.99</formula>
    </cfRule>
    <cfRule type="cellIs" dxfId="183" priority="103" operator="lessThan">
      <formula>$L$12</formula>
    </cfRule>
    <cfRule type="cellIs" dxfId="182" priority="102" operator="equal">
      <formula>0</formula>
    </cfRule>
    <cfRule type="cellIs" dxfId="181" priority="101" operator="equal">
      <formula>$K$8</formula>
    </cfRule>
  </conditionalFormatting>
  <conditionalFormatting sqref="I15:L15">
    <cfRule type="colorScale" priority="259">
      <colorScale>
        <cfvo type="num" val="79"/>
        <cfvo type="num" val="80"/>
        <cfvo type="num" val="100"/>
        <color rgb="FFFF0000"/>
        <color rgb="FFFFEB84"/>
        <color rgb="FF63BE7B"/>
      </colorScale>
    </cfRule>
    <cfRule type="cellIs" dxfId="180" priority="258" operator="equal">
      <formula>$L$12</formula>
    </cfRule>
    <cfRule type="cellIs" dxfId="179" priority="257" operator="lessThan">
      <formula>$L$12</formula>
    </cfRule>
    <cfRule type="cellIs" dxfId="178" priority="254" operator="lessThan">
      <formula>0.99</formula>
    </cfRule>
    <cfRule type="cellIs" dxfId="177" priority="256" operator="equal">
      <formula>0</formula>
    </cfRule>
    <cfRule type="cellIs" dxfId="176" priority="255" operator="equal">
      <formula>$K$8</formula>
    </cfRule>
    <cfRule type="cellIs" dxfId="175" priority="253" operator="equal">
      <formula>0</formula>
    </cfRule>
  </conditionalFormatting>
  <conditionalFormatting sqref="I17:L17">
    <cfRule type="cellIs" dxfId="174" priority="248" operator="equal">
      <formula>$K$8</formula>
    </cfRule>
    <cfRule type="cellIs" dxfId="173" priority="247" operator="lessThan">
      <formula>0.99</formula>
    </cfRule>
    <cfRule type="cellIs" dxfId="172" priority="246" operator="equal">
      <formula>0</formula>
    </cfRule>
    <cfRule type="cellIs" dxfId="171" priority="249" operator="equal">
      <formula>0</formula>
    </cfRule>
    <cfRule type="cellIs" dxfId="170" priority="250" operator="lessThan">
      <formula>$L$12</formula>
    </cfRule>
    <cfRule type="cellIs" dxfId="169" priority="251" operator="equal">
      <formula>$L$12</formula>
    </cfRule>
    <cfRule type="colorScale" priority="252">
      <colorScale>
        <cfvo type="num" val="79"/>
        <cfvo type="num" val="80"/>
        <cfvo type="num" val="100"/>
        <color rgb="FFFF0000"/>
        <color rgb="FFFFEB84"/>
        <color rgb="FF63BE7B"/>
      </colorScale>
    </cfRule>
  </conditionalFormatting>
  <conditionalFormatting sqref="I19:L19">
    <cfRule type="cellIs" dxfId="168" priority="216" operator="equal">
      <formula>$L$12</formula>
    </cfRule>
    <cfRule type="colorScale" priority="217">
      <colorScale>
        <cfvo type="num" val="79"/>
        <cfvo type="num" val="80"/>
        <cfvo type="num" val="100"/>
        <color rgb="FFFF0000"/>
        <color rgb="FFFFEB84"/>
        <color rgb="FF63BE7B"/>
      </colorScale>
    </cfRule>
    <cfRule type="cellIs" dxfId="167" priority="215" operator="lessThan">
      <formula>$L$12</formula>
    </cfRule>
    <cfRule type="cellIs" dxfId="166" priority="214" operator="equal">
      <formula>0</formula>
    </cfRule>
    <cfRule type="cellIs" dxfId="165" priority="213" operator="equal">
      <formula>$K$8</formula>
    </cfRule>
    <cfRule type="cellIs" dxfId="164" priority="212" operator="lessThan">
      <formula>0.99</formula>
    </cfRule>
    <cfRule type="cellIs" dxfId="163" priority="211" operator="equal">
      <formula>0</formula>
    </cfRule>
  </conditionalFormatting>
  <conditionalFormatting sqref="I21:L21">
    <cfRule type="cellIs" dxfId="162" priority="81" operator="equal">
      <formula>0</formula>
    </cfRule>
  </conditionalFormatting>
  <conditionalFormatting sqref="I23:L23">
    <cfRule type="cellIs" dxfId="161" priority="192" operator="equal">
      <formula>$K$8</formula>
    </cfRule>
    <cfRule type="cellIs" dxfId="160" priority="190" operator="equal">
      <formula>0</formula>
    </cfRule>
    <cfRule type="cellIs" dxfId="159" priority="191" operator="lessThan">
      <formula>0.99</formula>
    </cfRule>
    <cfRule type="colorScale" priority="196">
      <colorScale>
        <cfvo type="num" val="79"/>
        <cfvo type="num" val="80"/>
        <cfvo type="num" val="100"/>
        <color rgb="FFFF0000"/>
        <color rgb="FFFFEB84"/>
        <color rgb="FF63BE7B"/>
      </colorScale>
    </cfRule>
    <cfRule type="cellIs" dxfId="158" priority="195" operator="equal">
      <formula>$L$12</formula>
    </cfRule>
    <cfRule type="cellIs" dxfId="157" priority="194" operator="lessThan">
      <formula>$L$12</formula>
    </cfRule>
    <cfRule type="cellIs" dxfId="156" priority="193" operator="equal">
      <formula>0</formula>
    </cfRule>
  </conditionalFormatting>
  <conditionalFormatting sqref="I31:L31">
    <cfRule type="cellIs" dxfId="155" priority="167" operator="equal">
      <formula>$L$12</formula>
    </cfRule>
    <cfRule type="colorScale" priority="168">
      <colorScale>
        <cfvo type="num" val="79"/>
        <cfvo type="num" val="80"/>
        <cfvo type="num" val="100"/>
        <color rgb="FFFF0000"/>
        <color rgb="FFFFEB84"/>
        <color rgb="FF63BE7B"/>
      </colorScale>
    </cfRule>
    <cfRule type="cellIs" dxfId="154" priority="164" operator="equal">
      <formula>$K$8</formula>
    </cfRule>
    <cfRule type="cellIs" dxfId="153" priority="162" operator="equal">
      <formula>0</formula>
    </cfRule>
    <cfRule type="cellIs" dxfId="152" priority="163" operator="lessThan">
      <formula>0.99</formula>
    </cfRule>
    <cfRule type="cellIs" dxfId="151" priority="165" operator="equal">
      <formula>0</formula>
    </cfRule>
    <cfRule type="cellIs" dxfId="150" priority="166" operator="lessThan">
      <formula>$L$12</formula>
    </cfRule>
  </conditionalFormatting>
  <conditionalFormatting sqref="I33:L33">
    <cfRule type="cellIs" dxfId="149" priority="53" operator="equal">
      <formula>0</formula>
    </cfRule>
  </conditionalFormatting>
  <conditionalFormatting sqref="I37:L37">
    <cfRule type="colorScale" priority="147">
      <colorScale>
        <cfvo type="num" val="79"/>
        <cfvo type="num" val="80"/>
        <cfvo type="num" val="100"/>
        <color rgb="FFFF0000"/>
        <color rgb="FFFFEB84"/>
        <color rgb="FF63BE7B"/>
      </colorScale>
    </cfRule>
    <cfRule type="cellIs" dxfId="148" priority="146" operator="equal">
      <formula>$L$12</formula>
    </cfRule>
    <cfRule type="cellIs" dxfId="147" priority="145" operator="lessThan">
      <formula>$L$12</formula>
    </cfRule>
    <cfRule type="cellIs" dxfId="146" priority="144" operator="equal">
      <formula>0</formula>
    </cfRule>
    <cfRule type="cellIs" dxfId="145" priority="143" operator="equal">
      <formula>$K$8</formula>
    </cfRule>
    <cfRule type="cellIs" dxfId="144" priority="142" operator="lessThan">
      <formula>0.99</formula>
    </cfRule>
    <cfRule type="cellIs" dxfId="143" priority="141" operator="equal">
      <formula>0</formula>
    </cfRule>
  </conditionalFormatting>
  <conditionalFormatting sqref="I39:L39">
    <cfRule type="cellIs" dxfId="142" priority="128" operator="lessThan">
      <formula>0.99</formula>
    </cfRule>
    <cfRule type="cellIs" dxfId="141" priority="132" operator="equal">
      <formula>$L$12</formula>
    </cfRule>
    <cfRule type="colorScale" priority="133">
      <colorScale>
        <cfvo type="num" val="79"/>
        <cfvo type="num" val="80"/>
        <cfvo type="num" val="100"/>
        <color rgb="FFFF0000"/>
        <color rgb="FFFFEB84"/>
        <color rgb="FF63BE7B"/>
      </colorScale>
    </cfRule>
    <cfRule type="cellIs" dxfId="140" priority="129" operator="equal">
      <formula>$K$8</formula>
    </cfRule>
    <cfRule type="cellIs" dxfId="139" priority="131" operator="lessThan">
      <formula>$L$12</formula>
    </cfRule>
    <cfRule type="cellIs" dxfId="138" priority="127" operator="equal">
      <formula>0</formula>
    </cfRule>
    <cfRule type="cellIs" dxfId="137" priority="130" operator="equal">
      <formula>0</formula>
    </cfRule>
  </conditionalFormatting>
  <conditionalFormatting sqref="I41:L41">
    <cfRule type="cellIs" dxfId="136" priority="120" operator="equal">
      <formula>0</formula>
    </cfRule>
    <cfRule type="cellIs" dxfId="135" priority="121" operator="lessThan">
      <formula>0.99</formula>
    </cfRule>
    <cfRule type="cellIs" dxfId="134" priority="124" operator="lessThan">
      <formula>$L$12</formula>
    </cfRule>
    <cfRule type="cellIs" dxfId="133" priority="125" operator="equal">
      <formula>$L$12</formula>
    </cfRule>
    <cfRule type="colorScale" priority="126">
      <colorScale>
        <cfvo type="num" val="79"/>
        <cfvo type="num" val="80"/>
        <cfvo type="num" val="100"/>
        <color rgb="FFFF0000"/>
        <color rgb="FFFFEB84"/>
        <color rgb="FF63BE7B"/>
      </colorScale>
    </cfRule>
    <cfRule type="cellIs" dxfId="132" priority="122" operator="equal">
      <formula>$K$8</formula>
    </cfRule>
    <cfRule type="cellIs" dxfId="131" priority="123" operator="equal">
      <formula>0</formula>
    </cfRule>
  </conditionalFormatting>
  <conditionalFormatting sqref="I43:L43">
    <cfRule type="colorScale" priority="119">
      <colorScale>
        <cfvo type="num" val="79"/>
        <cfvo type="num" val="80"/>
        <cfvo type="num" val="100"/>
        <color rgb="FFFF0000"/>
        <color rgb="FFFFEB84"/>
        <color rgb="FF63BE7B"/>
      </colorScale>
    </cfRule>
    <cfRule type="cellIs" dxfId="130" priority="118" operator="equal">
      <formula>$L$12</formula>
    </cfRule>
    <cfRule type="cellIs" dxfId="129" priority="117" operator="lessThan">
      <formula>$L$12</formula>
    </cfRule>
    <cfRule type="cellIs" dxfId="128" priority="116" operator="equal">
      <formula>0</formula>
    </cfRule>
    <cfRule type="cellIs" dxfId="127" priority="114" operator="lessThan">
      <formula>0.99</formula>
    </cfRule>
    <cfRule type="cellIs" dxfId="126" priority="113" operator="equal">
      <formula>0</formula>
    </cfRule>
    <cfRule type="cellIs" dxfId="125" priority="115" operator="equal">
      <formula>$K$8</formula>
    </cfRule>
  </conditionalFormatting>
  <conditionalFormatting sqref="I45:L45">
    <cfRule type="cellIs" dxfId="124" priority="106" operator="equal">
      <formula>0</formula>
    </cfRule>
    <cfRule type="cellIs" dxfId="123" priority="109" operator="equal">
      <formula>0</formula>
    </cfRule>
    <cfRule type="cellIs" dxfId="122" priority="108" operator="equal">
      <formula>$K$8</formula>
    </cfRule>
    <cfRule type="cellIs" dxfId="121" priority="110" operator="lessThan">
      <formula>$L$12</formula>
    </cfRule>
    <cfRule type="cellIs" dxfId="120" priority="107" operator="lessThan">
      <formula>0.99</formula>
    </cfRule>
    <cfRule type="cellIs" dxfId="119" priority="111" operator="equal">
      <formula>$L$12</formula>
    </cfRule>
    <cfRule type="colorScale" priority="112">
      <colorScale>
        <cfvo type="num" val="79"/>
        <cfvo type="num" val="80"/>
        <cfvo type="num" val="100"/>
        <color rgb="FFFF0000"/>
        <color rgb="FFFFEB84"/>
        <color rgb="FF63BE7B"/>
      </colorScale>
    </cfRule>
  </conditionalFormatting>
  <conditionalFormatting sqref="J25:L25">
    <cfRule type="cellIs" dxfId="118" priority="188" operator="equal">
      <formula>$L$12</formula>
    </cfRule>
    <cfRule type="cellIs" dxfId="117" priority="187" operator="lessThan">
      <formula>$L$12</formula>
    </cfRule>
    <cfRule type="cellIs" dxfId="116" priority="186" operator="equal">
      <formula>0</formula>
    </cfRule>
    <cfRule type="cellIs" dxfId="115" priority="184" operator="lessThan">
      <formula>0.99</formula>
    </cfRule>
    <cfRule type="cellIs" dxfId="114" priority="183" operator="equal">
      <formula>0</formula>
    </cfRule>
    <cfRule type="cellIs" dxfId="113" priority="185" operator="equal">
      <formula>$K$8</formula>
    </cfRule>
    <cfRule type="colorScale" priority="189">
      <colorScale>
        <cfvo type="num" val="79"/>
        <cfvo type="num" val="80"/>
        <cfvo type="num" val="100"/>
        <color rgb="FFFF0000"/>
        <color rgb="FFFFEB84"/>
        <color rgb="FF63BE7B"/>
      </colorScale>
    </cfRule>
  </conditionalFormatting>
  <conditionalFormatting sqref="K21">
    <cfRule type="cellIs" dxfId="112" priority="83" operator="equal">
      <formula>$L$12</formula>
    </cfRule>
    <cfRule type="colorScale" priority="84">
      <colorScale>
        <cfvo type="num" val="79"/>
        <cfvo type="num" val="80"/>
        <cfvo type="num" val="100"/>
        <color rgb="FFFF0000"/>
        <color rgb="FFFFEB84"/>
        <color rgb="FF63BE7B"/>
      </colorScale>
    </cfRule>
    <cfRule type="cellIs" dxfId="111" priority="80" operator="equal">
      <formula>$K$8</formula>
    </cfRule>
    <cfRule type="cellIs" dxfId="110" priority="79" operator="lessThan">
      <formula>0.99</formula>
    </cfRule>
    <cfRule type="cellIs" dxfId="109" priority="78" operator="equal">
      <formula>0</formula>
    </cfRule>
    <cfRule type="cellIs" dxfId="108" priority="82" operator="lessThan">
      <formula>$L$12</formula>
    </cfRule>
  </conditionalFormatting>
  <conditionalFormatting sqref="L18">
    <cfRule type="cellIs" dxfId="107" priority="71" operator="equal">
      <formula>0</formula>
    </cfRule>
    <cfRule type="colorScale" priority="77">
      <colorScale>
        <cfvo type="num" val="79"/>
        <cfvo type="num" val="80"/>
        <cfvo type="num" val="100"/>
        <color rgb="FFFF0000"/>
        <color rgb="FFFFEB84"/>
        <color rgb="FF63BE7B"/>
      </colorScale>
    </cfRule>
    <cfRule type="cellIs" dxfId="106" priority="75" operator="lessThan">
      <formula>$L$12</formula>
    </cfRule>
    <cfRule type="cellIs" dxfId="105" priority="74" operator="equal">
      <formula>0</formula>
    </cfRule>
    <cfRule type="cellIs" dxfId="104" priority="76" operator="equal">
      <formula>$L$12</formula>
    </cfRule>
    <cfRule type="cellIs" dxfId="103" priority="73" operator="equal">
      <formula>$K$8</formula>
    </cfRule>
    <cfRule type="cellIs" dxfId="102" priority="72" operator="lessThan">
      <formula>0.99</formula>
    </cfRule>
  </conditionalFormatting>
  <conditionalFormatting sqref="L33">
    <cfRule type="cellIs" dxfId="101" priority="52" operator="equal">
      <formula>$K$8</formula>
    </cfRule>
    <cfRule type="cellIs" dxfId="100" priority="50" operator="equal">
      <formula>0</formula>
    </cfRule>
    <cfRule type="colorScale" priority="56">
      <colorScale>
        <cfvo type="num" val="79"/>
        <cfvo type="num" val="80"/>
        <cfvo type="num" val="100"/>
        <color rgb="FFFF0000"/>
        <color rgb="FFFFEB84"/>
        <color rgb="FF63BE7B"/>
      </colorScale>
    </cfRule>
    <cfRule type="cellIs" dxfId="99" priority="51" operator="lessThan">
      <formula>0.99</formula>
    </cfRule>
    <cfRule type="cellIs" dxfId="98" priority="55" operator="equal">
      <formula>$L$12</formula>
    </cfRule>
    <cfRule type="cellIs" dxfId="97" priority="54" operator="lessThan">
      <formula>$L$12</formula>
    </cfRule>
  </conditionalFormatting>
  <conditionalFormatting sqref="O41">
    <cfRule type="cellIs" dxfId="96" priority="3" operator="equal">
      <formula>$K$8</formula>
    </cfRule>
    <cfRule type="cellIs" dxfId="95" priority="1" operator="equal">
      <formula>0</formula>
    </cfRule>
    <cfRule type="cellIs" dxfId="94" priority="2" operator="lessThan">
      <formula>0.99</formula>
    </cfRule>
    <cfRule type="colorScale" priority="7">
      <colorScale>
        <cfvo type="num" val="79"/>
        <cfvo type="num" val="80"/>
        <cfvo type="num" val="100"/>
        <color rgb="FFFF0000"/>
        <color rgb="FFFFEB84"/>
        <color rgb="FF63BE7B"/>
      </colorScale>
    </cfRule>
    <cfRule type="cellIs" dxfId="93" priority="6" operator="equal">
      <formula>$L$12</formula>
    </cfRule>
    <cfRule type="cellIs" dxfId="92" priority="5" operator="lessThan">
      <formula>$L$12</formula>
    </cfRule>
    <cfRule type="cellIs" dxfId="91" priority="4" operator="equal">
      <formula>0</formula>
    </cfRule>
  </conditionalFormatting>
  <hyperlinks>
    <hyperlink ref="AA32:AA33" r:id="rId1" display="https://www.justiciamilitar.gov.co/plan-de-bienestar-social-e-incentivos" xr:uid="{EB584BBE-271F-4B4A-BE2D-00DD35076935}"/>
    <hyperlink ref="AA26" r:id="rId2" display="https://www.justiciamilitar.gov.co/sites/default/files/2023-04/Plan_de_Trabajo_Anual_de_Seguridad_y_Salud_en_el_Trabajo_2023_Version_1.pdf" xr:uid="{B4DF7C52-0D66-48E5-B523-F469712FBE46}"/>
    <hyperlink ref="AA16:AA17" r:id="rId3" display="https://juspemil.sharepoint.com/:b:/s/OficinadePlaneacion/EY1slS5lh49HmzCdQomA8wcBh0q_u2Wsdgg8hWOBIM_AHA?e=7u7JPt" xr:uid="{E923ECB5-2270-41B8-A198-DD05FF4517B3}"/>
    <hyperlink ref="AA20" r:id="rId4" xr:uid="{CD30FB92-AA6D-4C9A-BD8D-8FD9C795295C}"/>
    <hyperlink ref="AA22" r:id="rId5" xr:uid="{AF0E4C35-7967-471C-902B-FF35D0A76F6A}"/>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6"/>
  <drawing r:id="rId7"/>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A76A2-C7C5-458E-BBFA-47CFF076E666}">
  <sheetPr>
    <tabColor rgb="FF00B050"/>
  </sheetPr>
  <dimension ref="A1:AB27"/>
  <sheetViews>
    <sheetView view="pageBreakPreview" topLeftCell="X15" zoomScale="50" zoomScaleNormal="62" zoomScaleSheetLayoutView="50" workbookViewId="0">
      <selection activeCell="Y24" sqref="Y24:Y25"/>
    </sheetView>
  </sheetViews>
  <sheetFormatPr baseColWidth="10" defaultColWidth="11.42578125" defaultRowHeight="15" x14ac:dyDescent="0.25"/>
  <cols>
    <col min="1" max="1" width="20.5703125" style="5" customWidth="1"/>
    <col min="2" max="2" width="17.85546875" style="5" customWidth="1"/>
    <col min="3" max="3" width="20.5703125" style="5" customWidth="1"/>
    <col min="4" max="4" width="16.7109375" style="5" customWidth="1"/>
    <col min="5" max="5" width="41.85546875" style="5" customWidth="1"/>
    <col min="6" max="6" width="18" style="6" bestFit="1" customWidth="1"/>
    <col min="7" max="7" width="30.28515625" style="5" customWidth="1"/>
    <col min="8" max="8" width="10.5703125" style="5" bestFit="1" customWidth="1"/>
    <col min="9" max="16" width="6.85546875" style="5" customWidth="1"/>
    <col min="17" max="17" width="6" style="5" customWidth="1"/>
    <col min="18" max="19" width="6.42578125" style="5" customWidth="1"/>
    <col min="20" max="20" width="7.28515625" style="5" customWidth="1"/>
    <col min="21" max="21" width="18.140625" style="5" customWidth="1"/>
    <col min="22" max="24" width="15.85546875" style="5" customWidth="1"/>
    <col min="25" max="25" width="64.140625" style="5" customWidth="1"/>
    <col min="26" max="26" width="60.7109375" style="5" customWidth="1"/>
    <col min="27" max="27" width="90.570312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07.25"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364" t="s">
        <v>1</v>
      </c>
      <c r="B4" s="364"/>
      <c r="C4" s="364"/>
      <c r="D4" s="364"/>
      <c r="E4" s="364"/>
      <c r="F4" s="364"/>
      <c r="G4" s="364"/>
      <c r="H4" s="365" t="s">
        <v>2</v>
      </c>
      <c r="I4" s="365"/>
      <c r="J4" s="365"/>
      <c r="K4" s="365"/>
      <c r="L4" s="365"/>
      <c r="M4" s="365"/>
      <c r="N4" s="365"/>
      <c r="O4" s="365"/>
      <c r="P4" s="365"/>
      <c r="Q4" s="365"/>
      <c r="R4" s="365"/>
      <c r="S4" s="365"/>
      <c r="T4" s="365"/>
      <c r="U4" s="365"/>
      <c r="V4" s="365"/>
      <c r="W4" s="366" t="s">
        <v>3</v>
      </c>
      <c r="X4" s="366"/>
      <c r="Y4" s="367" t="s">
        <v>4</v>
      </c>
      <c r="Z4" s="367"/>
      <c r="AA4" s="367"/>
      <c r="AB4" s="367"/>
    </row>
    <row r="5" spans="1:28" ht="33.6" customHeight="1" thickBot="1" x14ac:dyDescent="0.3">
      <c r="A5" s="364"/>
      <c r="B5" s="364"/>
      <c r="C5" s="364"/>
      <c r="D5" s="364"/>
      <c r="E5" s="364"/>
      <c r="F5" s="364"/>
      <c r="G5" s="364"/>
      <c r="H5" s="365"/>
      <c r="I5" s="424"/>
      <c r="J5" s="424"/>
      <c r="K5" s="424"/>
      <c r="L5" s="424"/>
      <c r="M5" s="424"/>
      <c r="N5" s="424"/>
      <c r="O5" s="424"/>
      <c r="P5" s="424"/>
      <c r="Q5" s="365"/>
      <c r="R5" s="365"/>
      <c r="S5" s="365"/>
      <c r="T5" s="365"/>
      <c r="U5" s="365"/>
      <c r="V5" s="365"/>
      <c r="W5" s="366"/>
      <c r="X5" s="366"/>
      <c r="Y5" s="35" t="s">
        <v>173</v>
      </c>
      <c r="Z5" s="35" t="s">
        <v>6</v>
      </c>
      <c r="AA5" s="35" t="s">
        <v>7</v>
      </c>
      <c r="AB5" s="35" t="s">
        <v>8</v>
      </c>
    </row>
    <row r="6" spans="1:28" ht="73.5" customHeight="1" x14ac:dyDescent="0.25">
      <c r="A6" s="374" t="s">
        <v>9</v>
      </c>
      <c r="B6" s="374" t="s">
        <v>10</v>
      </c>
      <c r="C6" s="374" t="s">
        <v>11</v>
      </c>
      <c r="D6" s="374" t="s">
        <v>12</v>
      </c>
      <c r="E6" s="374" t="s">
        <v>13</v>
      </c>
      <c r="F6" s="374" t="s">
        <v>14</v>
      </c>
      <c r="G6" s="374" t="s">
        <v>15</v>
      </c>
      <c r="H6" s="481" t="s">
        <v>16</v>
      </c>
      <c r="I6" s="425" t="s">
        <v>17</v>
      </c>
      <c r="J6" s="426"/>
      <c r="K6" s="426"/>
      <c r="L6" s="427"/>
      <c r="M6" s="428" t="s">
        <v>18</v>
      </c>
      <c r="N6" s="429"/>
      <c r="O6" s="429"/>
      <c r="P6" s="430"/>
      <c r="Q6" s="480" t="s">
        <v>19</v>
      </c>
      <c r="R6" s="384"/>
      <c r="S6" s="384"/>
      <c r="T6" s="384"/>
      <c r="U6" s="376" t="s">
        <v>174</v>
      </c>
      <c r="V6" s="376" t="s">
        <v>21</v>
      </c>
      <c r="W6" s="350" t="s">
        <v>22</v>
      </c>
      <c r="X6" s="350" t="s">
        <v>23</v>
      </c>
      <c r="Y6" s="388" t="s">
        <v>24</v>
      </c>
      <c r="Z6" s="388" t="s">
        <v>25</v>
      </c>
      <c r="AA6" s="388" t="s">
        <v>26</v>
      </c>
      <c r="AB6" s="388" t="s">
        <v>27</v>
      </c>
    </row>
    <row r="7" spans="1:28" x14ac:dyDescent="0.25">
      <c r="A7" s="374"/>
      <c r="B7" s="374"/>
      <c r="C7" s="374"/>
      <c r="D7" s="374"/>
      <c r="E7" s="374"/>
      <c r="F7" s="374"/>
      <c r="G7" s="374"/>
      <c r="H7" s="481"/>
      <c r="I7" s="79">
        <v>1</v>
      </c>
      <c r="J7" s="33">
        <v>2</v>
      </c>
      <c r="K7" s="33">
        <v>3</v>
      </c>
      <c r="L7" s="80">
        <v>4</v>
      </c>
      <c r="M7" s="88">
        <v>5</v>
      </c>
      <c r="N7" s="34">
        <v>6</v>
      </c>
      <c r="O7" s="34">
        <v>7</v>
      </c>
      <c r="P7" s="89">
        <v>8</v>
      </c>
      <c r="Q7" s="223">
        <v>9</v>
      </c>
      <c r="R7" s="21">
        <v>10</v>
      </c>
      <c r="S7" s="21">
        <v>11</v>
      </c>
      <c r="T7" s="21">
        <v>12</v>
      </c>
      <c r="U7" s="376"/>
      <c r="V7" s="376"/>
      <c r="W7" s="350"/>
      <c r="X7" s="350"/>
      <c r="Y7" s="388"/>
      <c r="Z7" s="388"/>
      <c r="AA7" s="388"/>
      <c r="AB7" s="388"/>
    </row>
    <row r="8" spans="1:28" ht="118.5" customHeight="1" x14ac:dyDescent="0.25">
      <c r="A8" s="369" t="s">
        <v>175</v>
      </c>
      <c r="B8" s="369" t="s">
        <v>176</v>
      </c>
      <c r="C8" s="369" t="s">
        <v>177</v>
      </c>
      <c r="D8" s="369" t="s">
        <v>178</v>
      </c>
      <c r="E8" s="370" t="s">
        <v>179</v>
      </c>
      <c r="F8" s="369" t="s">
        <v>180</v>
      </c>
      <c r="G8" s="370" t="s">
        <v>181</v>
      </c>
      <c r="H8" s="28" t="s">
        <v>35</v>
      </c>
      <c r="I8" s="81"/>
      <c r="J8" s="24"/>
      <c r="K8" s="27"/>
      <c r="L8" s="82">
        <v>0.33300000000000002</v>
      </c>
      <c r="M8" s="81"/>
      <c r="N8" s="24"/>
      <c r="O8" s="24"/>
      <c r="P8" s="82">
        <v>0.33300000000000002</v>
      </c>
      <c r="Q8" s="77"/>
      <c r="R8" s="24"/>
      <c r="S8" s="24"/>
      <c r="T8" s="82">
        <v>0.33300000000000002</v>
      </c>
      <c r="U8" s="403">
        <f>SUM(Q8:T8)</f>
        <v>0.33300000000000002</v>
      </c>
      <c r="V8" s="403">
        <f>SUM(Q9:T9)</f>
        <v>0.33300000000000002</v>
      </c>
      <c r="W8" s="404">
        <f>SUM(I9:T9)</f>
        <v>0.99900000000000011</v>
      </c>
      <c r="X8" s="405">
        <f>+V8/U8</f>
        <v>1</v>
      </c>
      <c r="Y8" s="418" t="s">
        <v>182</v>
      </c>
      <c r="Z8" s="482" t="s">
        <v>37</v>
      </c>
      <c r="AA8" s="418" t="s">
        <v>183</v>
      </c>
      <c r="AB8" s="468" t="s">
        <v>37</v>
      </c>
    </row>
    <row r="9" spans="1:28" ht="76.5" customHeight="1" x14ac:dyDescent="0.25">
      <c r="A9" s="369"/>
      <c r="B9" s="369"/>
      <c r="C9" s="369"/>
      <c r="D9" s="369"/>
      <c r="E9" s="370"/>
      <c r="F9" s="369"/>
      <c r="G9" s="370"/>
      <c r="H9" s="28" t="s">
        <v>39</v>
      </c>
      <c r="I9" s="83"/>
      <c r="J9" s="31"/>
      <c r="K9" s="31"/>
      <c r="L9" s="84">
        <v>0.33300000000000002</v>
      </c>
      <c r="M9" s="81"/>
      <c r="N9" s="24"/>
      <c r="O9" s="24"/>
      <c r="P9" s="84">
        <v>0.33300000000000002</v>
      </c>
      <c r="Q9" s="77"/>
      <c r="R9" s="24"/>
      <c r="S9" s="24"/>
      <c r="T9" s="84">
        <v>0.33300000000000002</v>
      </c>
      <c r="U9" s="403"/>
      <c r="V9" s="403"/>
      <c r="W9" s="404"/>
      <c r="X9" s="405"/>
      <c r="Y9" s="418"/>
      <c r="Z9" s="482"/>
      <c r="AA9" s="418"/>
      <c r="AB9" s="468"/>
    </row>
    <row r="10" spans="1:28" ht="99.75" customHeight="1" x14ac:dyDescent="0.25">
      <c r="A10" s="369"/>
      <c r="B10" s="369"/>
      <c r="C10" s="369"/>
      <c r="D10" s="369"/>
      <c r="E10" s="370" t="s">
        <v>184</v>
      </c>
      <c r="F10" s="369"/>
      <c r="G10" s="370" t="s">
        <v>185</v>
      </c>
      <c r="H10" s="28" t="s">
        <v>35</v>
      </c>
      <c r="I10" s="85"/>
      <c r="J10" s="39">
        <v>0.5</v>
      </c>
      <c r="K10" s="39">
        <v>0.5</v>
      </c>
      <c r="L10" s="106"/>
      <c r="M10" s="85"/>
      <c r="N10" s="26"/>
      <c r="O10" s="27"/>
      <c r="P10" s="91"/>
      <c r="Q10" s="78"/>
      <c r="R10" s="26"/>
      <c r="S10" s="27"/>
      <c r="T10" s="27"/>
      <c r="U10" s="403">
        <f>SUM(Q10:T10)</f>
        <v>0</v>
      </c>
      <c r="V10" s="403">
        <f>SUM(Q11:T11)</f>
        <v>0</v>
      </c>
      <c r="W10" s="404">
        <f>SUM(I11:T11)</f>
        <v>1</v>
      </c>
      <c r="X10" s="405" t="e">
        <f>+V10/U10</f>
        <v>#DIV/0!</v>
      </c>
      <c r="Y10" s="418" t="s">
        <v>186</v>
      </c>
      <c r="Z10" s="472" t="s">
        <v>37</v>
      </c>
      <c r="AA10" s="418" t="s">
        <v>187</v>
      </c>
      <c r="AB10" s="387" t="s">
        <v>37</v>
      </c>
    </row>
    <row r="11" spans="1:28" ht="89.25" customHeight="1" x14ac:dyDescent="0.25">
      <c r="A11" s="369"/>
      <c r="B11" s="369"/>
      <c r="C11" s="369"/>
      <c r="D11" s="369"/>
      <c r="E11" s="370"/>
      <c r="F11" s="369"/>
      <c r="G11" s="370"/>
      <c r="H11" s="28" t="s">
        <v>39</v>
      </c>
      <c r="I11" s="83"/>
      <c r="J11" s="32">
        <v>0.5</v>
      </c>
      <c r="K11" s="32">
        <v>0.5</v>
      </c>
      <c r="L11" s="106"/>
      <c r="M11" s="85"/>
      <c r="N11" s="26"/>
      <c r="O11" s="27"/>
      <c r="P11" s="91"/>
      <c r="Q11" s="78"/>
      <c r="R11" s="26"/>
      <c r="S11" s="27"/>
      <c r="T11" s="27"/>
      <c r="U11" s="403"/>
      <c r="V11" s="403"/>
      <c r="W11" s="404"/>
      <c r="X11" s="405"/>
      <c r="Y11" s="418"/>
      <c r="Z11" s="473"/>
      <c r="AA11" s="482"/>
      <c r="AB11" s="387"/>
    </row>
    <row r="12" spans="1:28" ht="42" customHeight="1" x14ac:dyDescent="0.25">
      <c r="A12" s="369"/>
      <c r="B12" s="369"/>
      <c r="C12" s="369"/>
      <c r="D12" s="369"/>
      <c r="E12" s="370" t="s">
        <v>188</v>
      </c>
      <c r="F12" s="369"/>
      <c r="G12" s="370" t="s">
        <v>189</v>
      </c>
      <c r="H12" s="28" t="s">
        <v>35</v>
      </c>
      <c r="I12" s="86"/>
      <c r="J12" s="40"/>
      <c r="K12" s="40"/>
      <c r="L12" s="87"/>
      <c r="M12" s="81"/>
      <c r="N12" s="39">
        <v>0.5</v>
      </c>
      <c r="O12" s="24"/>
      <c r="P12" s="87"/>
      <c r="Q12" s="77"/>
      <c r="R12" s="24"/>
      <c r="S12" s="24"/>
      <c r="T12" s="39">
        <v>0.5</v>
      </c>
      <c r="U12" s="403">
        <f>SUM(Q12:T12)</f>
        <v>0.5</v>
      </c>
      <c r="V12" s="403">
        <f>SUM(Q13:T13)</f>
        <v>0.5</v>
      </c>
      <c r="W12" s="361">
        <f>SUM(I13:T13)</f>
        <v>1</v>
      </c>
      <c r="X12" s="405">
        <f>+V12/U12</f>
        <v>1</v>
      </c>
      <c r="Y12" s="418" t="s">
        <v>190</v>
      </c>
      <c r="Z12" s="391" t="s">
        <v>191</v>
      </c>
      <c r="AA12" s="391" t="s">
        <v>192</v>
      </c>
      <c r="AB12" s="468" t="s">
        <v>37</v>
      </c>
    </row>
    <row r="13" spans="1:28" ht="59.25" customHeight="1" x14ac:dyDescent="0.25">
      <c r="A13" s="369"/>
      <c r="B13" s="369"/>
      <c r="C13" s="369"/>
      <c r="D13" s="369"/>
      <c r="E13" s="370"/>
      <c r="F13" s="369"/>
      <c r="G13" s="370"/>
      <c r="H13" s="28" t="s">
        <v>39</v>
      </c>
      <c r="I13" s="81"/>
      <c r="J13" s="24"/>
      <c r="K13" s="24"/>
      <c r="L13" s="87"/>
      <c r="M13" s="81"/>
      <c r="N13" s="32">
        <v>0.5</v>
      </c>
      <c r="O13" s="24"/>
      <c r="P13" s="87"/>
      <c r="Q13" s="77"/>
      <c r="R13" s="24"/>
      <c r="S13" s="24"/>
      <c r="T13" s="171">
        <v>0.5</v>
      </c>
      <c r="U13" s="403"/>
      <c r="V13" s="403"/>
      <c r="W13" s="361"/>
      <c r="X13" s="405"/>
      <c r="Y13" s="418"/>
      <c r="Z13" s="391"/>
      <c r="AA13" s="391"/>
      <c r="AB13" s="468"/>
    </row>
    <row r="14" spans="1:28" ht="73.5" customHeight="1" x14ac:dyDescent="0.25">
      <c r="A14" s="369" t="s">
        <v>175</v>
      </c>
      <c r="B14" s="369" t="s">
        <v>193</v>
      </c>
      <c r="C14" s="369" t="s">
        <v>194</v>
      </c>
      <c r="D14" s="369" t="s">
        <v>195</v>
      </c>
      <c r="E14" s="370" t="s">
        <v>196</v>
      </c>
      <c r="F14" s="369" t="s">
        <v>197</v>
      </c>
      <c r="G14" s="370" t="s">
        <v>198</v>
      </c>
      <c r="H14" s="28" t="s">
        <v>35</v>
      </c>
      <c r="I14" s="116"/>
      <c r="J14" s="42"/>
      <c r="K14" s="39">
        <v>0.6</v>
      </c>
      <c r="L14" s="106"/>
      <c r="M14" s="85"/>
      <c r="N14" s="26"/>
      <c r="O14" s="27"/>
      <c r="P14" s="91"/>
      <c r="Q14" s="78"/>
      <c r="R14" s="26"/>
      <c r="S14" s="27"/>
      <c r="T14" s="39">
        <v>0.4</v>
      </c>
      <c r="U14" s="403">
        <f>SUM(Q14:T14)</f>
        <v>0.4</v>
      </c>
      <c r="V14" s="403">
        <f>SUM(Q15:T15)</f>
        <v>0.4</v>
      </c>
      <c r="W14" s="361">
        <f>SUM(I15:T15)</f>
        <v>1</v>
      </c>
      <c r="X14" s="405">
        <f>+V14/U14</f>
        <v>1</v>
      </c>
      <c r="Y14" s="418" t="s">
        <v>199</v>
      </c>
      <c r="Z14" s="468" t="s">
        <v>37</v>
      </c>
      <c r="AA14" s="469" t="s">
        <v>200</v>
      </c>
      <c r="AB14" s="391" t="s">
        <v>37</v>
      </c>
    </row>
    <row r="15" spans="1:28" ht="69.75" customHeight="1" x14ac:dyDescent="0.3">
      <c r="A15" s="369"/>
      <c r="B15" s="369"/>
      <c r="C15" s="369"/>
      <c r="D15" s="369"/>
      <c r="E15" s="370"/>
      <c r="F15" s="369"/>
      <c r="G15" s="370"/>
      <c r="H15" s="28" t="s">
        <v>39</v>
      </c>
      <c r="I15" s="83"/>
      <c r="J15" s="31"/>
      <c r="K15" s="32">
        <v>0.6</v>
      </c>
      <c r="L15" s="263"/>
      <c r="M15" s="85"/>
      <c r="N15" s="26"/>
      <c r="O15" s="27"/>
      <c r="P15" s="91"/>
      <c r="Q15" s="78"/>
      <c r="R15" s="26"/>
      <c r="S15" s="27"/>
      <c r="T15" s="278">
        <v>0.4</v>
      </c>
      <c r="U15" s="403"/>
      <c r="V15" s="403"/>
      <c r="W15" s="361"/>
      <c r="X15" s="405"/>
      <c r="Y15" s="418"/>
      <c r="Z15" s="468"/>
      <c r="AA15" s="470"/>
      <c r="AB15" s="468"/>
    </row>
    <row r="16" spans="1:28" ht="42" customHeight="1" x14ac:dyDescent="0.25">
      <c r="A16" s="369"/>
      <c r="B16" s="369"/>
      <c r="C16" s="369"/>
      <c r="D16" s="369"/>
      <c r="E16" s="370" t="s">
        <v>201</v>
      </c>
      <c r="F16" s="369"/>
      <c r="G16" s="370" t="s">
        <v>202</v>
      </c>
      <c r="H16" s="28" t="s">
        <v>35</v>
      </c>
      <c r="I16" s="116"/>
      <c r="J16" s="40"/>
      <c r="K16" s="40"/>
      <c r="L16" s="87"/>
      <c r="M16" s="81"/>
      <c r="N16" s="24"/>
      <c r="O16" s="24"/>
      <c r="P16" s="87"/>
      <c r="Q16" s="77"/>
      <c r="R16" s="24"/>
      <c r="S16" s="24"/>
      <c r="T16" s="232">
        <v>1</v>
      </c>
      <c r="U16" s="403">
        <f>SUM(Q16:T16)</f>
        <v>1</v>
      </c>
      <c r="V16" s="403">
        <f>SUM(Q17:T17)</f>
        <v>0.75</v>
      </c>
      <c r="W16" s="479">
        <f>SUM(I17:T17)</f>
        <v>0.75</v>
      </c>
      <c r="X16" s="405">
        <f>+V16/U16</f>
        <v>0.75</v>
      </c>
      <c r="Y16" s="472"/>
      <c r="Z16" s="391" t="s">
        <v>191</v>
      </c>
      <c r="AA16" s="477" t="s">
        <v>203</v>
      </c>
      <c r="AB16" s="469" t="s">
        <v>204</v>
      </c>
    </row>
    <row r="17" spans="1:28" ht="59.25" customHeight="1" x14ac:dyDescent="0.25">
      <c r="A17" s="369"/>
      <c r="B17" s="369"/>
      <c r="C17" s="369"/>
      <c r="D17" s="369"/>
      <c r="E17" s="370"/>
      <c r="F17" s="369"/>
      <c r="G17" s="370"/>
      <c r="H17" s="28" t="s">
        <v>39</v>
      </c>
      <c r="I17" s="81"/>
      <c r="J17" s="24"/>
      <c r="K17" s="24"/>
      <c r="L17" s="87"/>
      <c r="M17" s="81"/>
      <c r="N17" s="24"/>
      <c r="O17" s="24"/>
      <c r="P17" s="87"/>
      <c r="Q17" s="77"/>
      <c r="R17" s="24"/>
      <c r="S17" s="24"/>
      <c r="T17" s="311">
        <v>0.75</v>
      </c>
      <c r="U17" s="403"/>
      <c r="V17" s="403"/>
      <c r="W17" s="479"/>
      <c r="X17" s="405"/>
      <c r="Y17" s="473"/>
      <c r="Z17" s="391"/>
      <c r="AA17" s="470"/>
      <c r="AB17" s="470"/>
    </row>
    <row r="18" spans="1:28" ht="42" customHeight="1" x14ac:dyDescent="0.25">
      <c r="A18" s="369"/>
      <c r="B18" s="369"/>
      <c r="C18" s="369"/>
      <c r="D18" s="369"/>
      <c r="E18" s="370" t="s">
        <v>205</v>
      </c>
      <c r="F18" s="369"/>
      <c r="G18" s="370" t="s">
        <v>206</v>
      </c>
      <c r="H18" s="28" t="s">
        <v>35</v>
      </c>
      <c r="I18" s="116"/>
      <c r="J18" s="42"/>
      <c r="K18" s="43"/>
      <c r="L18" s="91"/>
      <c r="M18" s="85"/>
      <c r="N18" s="26"/>
      <c r="O18" s="27"/>
      <c r="P18" s="91"/>
      <c r="Q18" s="78"/>
      <c r="R18" s="26"/>
      <c r="S18" s="27"/>
      <c r="T18" s="232">
        <v>1</v>
      </c>
      <c r="U18" s="403">
        <f>SUM(Q18:T18)</f>
        <v>1</v>
      </c>
      <c r="V18" s="403">
        <f>SUM(Q19:T19)</f>
        <v>1</v>
      </c>
      <c r="W18" s="361">
        <f>SUM(I19:T19)</f>
        <v>1</v>
      </c>
      <c r="X18" s="405">
        <f>+V18/U18</f>
        <v>1</v>
      </c>
      <c r="Y18" s="476" t="s">
        <v>207</v>
      </c>
      <c r="Z18" s="469" t="s">
        <v>37</v>
      </c>
      <c r="AA18" s="469" t="s">
        <v>208</v>
      </c>
      <c r="AB18" s="469" t="s">
        <v>37</v>
      </c>
    </row>
    <row r="19" spans="1:28" ht="42" customHeight="1" x14ac:dyDescent="0.25">
      <c r="A19" s="369"/>
      <c r="B19" s="369"/>
      <c r="C19" s="369"/>
      <c r="D19" s="369"/>
      <c r="E19" s="370"/>
      <c r="F19" s="369"/>
      <c r="G19" s="370"/>
      <c r="H19" s="28" t="s">
        <v>39</v>
      </c>
      <c r="I19" s="81"/>
      <c r="J19" s="24"/>
      <c r="K19" s="24"/>
      <c r="L19" s="87"/>
      <c r="M19" s="85"/>
      <c r="N19" s="26"/>
      <c r="O19" s="27"/>
      <c r="P19" s="91"/>
      <c r="Q19" s="78"/>
      <c r="R19" s="26"/>
      <c r="S19" s="27"/>
      <c r="T19" s="296">
        <v>1</v>
      </c>
      <c r="U19" s="403"/>
      <c r="V19" s="403"/>
      <c r="W19" s="361"/>
      <c r="X19" s="405"/>
      <c r="Y19" s="473"/>
      <c r="Z19" s="470"/>
      <c r="AA19" s="470"/>
      <c r="AB19" s="470"/>
    </row>
    <row r="20" spans="1:28" ht="42" customHeight="1" x14ac:dyDescent="0.25">
      <c r="A20" s="369" t="s">
        <v>175</v>
      </c>
      <c r="B20" s="369" t="s">
        <v>209</v>
      </c>
      <c r="C20" s="369" t="s">
        <v>177</v>
      </c>
      <c r="D20" s="369" t="s">
        <v>210</v>
      </c>
      <c r="E20" s="370" t="s">
        <v>211</v>
      </c>
      <c r="F20" s="369" t="s">
        <v>212</v>
      </c>
      <c r="G20" s="370" t="s">
        <v>213</v>
      </c>
      <c r="H20" s="28" t="s">
        <v>35</v>
      </c>
      <c r="I20" s="116"/>
      <c r="J20" s="40"/>
      <c r="K20" s="40"/>
      <c r="L20" s="82">
        <v>0.33300000000000002</v>
      </c>
      <c r="M20" s="81"/>
      <c r="N20" s="24"/>
      <c r="O20" s="24"/>
      <c r="P20" s="82">
        <v>0.33300000000000002</v>
      </c>
      <c r="Q20" s="77"/>
      <c r="R20" s="24"/>
      <c r="S20" s="24"/>
      <c r="T20" s="246">
        <v>0.33300000000000002</v>
      </c>
      <c r="U20" s="403">
        <f>SUM(Q20:T20)</f>
        <v>0.33300000000000002</v>
      </c>
      <c r="V20" s="403">
        <f>SUM(Q21:T21)</f>
        <v>0.33300000000000002</v>
      </c>
      <c r="W20" s="361">
        <f>SUM(I21:T21)</f>
        <v>0.99900000000000011</v>
      </c>
      <c r="X20" s="405">
        <f>+V20/U20</f>
        <v>1</v>
      </c>
      <c r="Y20" s="418" t="s">
        <v>214</v>
      </c>
      <c r="Z20" s="418" t="s">
        <v>215</v>
      </c>
      <c r="AA20" s="471" t="s">
        <v>216</v>
      </c>
      <c r="AB20" s="468" t="s">
        <v>37</v>
      </c>
    </row>
    <row r="21" spans="1:28" ht="42" customHeight="1" x14ac:dyDescent="0.25">
      <c r="A21" s="369"/>
      <c r="B21" s="369"/>
      <c r="C21" s="369"/>
      <c r="D21" s="369"/>
      <c r="E21" s="370"/>
      <c r="F21" s="369"/>
      <c r="G21" s="370"/>
      <c r="H21" s="28" t="s">
        <v>39</v>
      </c>
      <c r="I21" s="81"/>
      <c r="J21" s="24"/>
      <c r="K21" s="24"/>
      <c r="L21" s="84">
        <v>0.33300000000000002</v>
      </c>
      <c r="M21" s="81"/>
      <c r="N21" s="24"/>
      <c r="O21" s="24"/>
      <c r="P21" s="84">
        <v>0.33300000000000002</v>
      </c>
      <c r="Q21" s="77"/>
      <c r="R21" s="24"/>
      <c r="S21" s="325"/>
      <c r="T21" s="171">
        <v>0.33300000000000002</v>
      </c>
      <c r="U21" s="403"/>
      <c r="V21" s="403"/>
      <c r="W21" s="361"/>
      <c r="X21" s="405"/>
      <c r="Y21" s="418"/>
      <c r="Z21" s="418"/>
      <c r="AA21" s="471"/>
      <c r="AB21" s="468"/>
    </row>
    <row r="22" spans="1:28" ht="42" customHeight="1" x14ac:dyDescent="0.25">
      <c r="A22" s="369"/>
      <c r="B22" s="369"/>
      <c r="C22" s="369"/>
      <c r="D22" s="369"/>
      <c r="E22" s="370" t="s">
        <v>217</v>
      </c>
      <c r="F22" s="369"/>
      <c r="G22" s="370" t="s">
        <v>218</v>
      </c>
      <c r="H22" s="28" t="s">
        <v>35</v>
      </c>
      <c r="I22" s="116"/>
      <c r="J22" s="42"/>
      <c r="K22" s="43"/>
      <c r="L22" s="91"/>
      <c r="M22" s="85"/>
      <c r="N22" s="26"/>
      <c r="O22" s="27"/>
      <c r="P22" s="91"/>
      <c r="Q22" s="78"/>
      <c r="R22" s="26"/>
      <c r="S22" s="27"/>
      <c r="T22" s="246">
        <v>1</v>
      </c>
      <c r="U22" s="403">
        <f>SUM(Q22:T22)</f>
        <v>1</v>
      </c>
      <c r="V22" s="403">
        <f>SUM(Q23:T23)</f>
        <v>1</v>
      </c>
      <c r="W22" s="361">
        <f>SUM(I23:T23)</f>
        <v>1</v>
      </c>
      <c r="X22" s="405">
        <f>+V22/U22</f>
        <v>1</v>
      </c>
      <c r="Y22" s="472" t="s">
        <v>219</v>
      </c>
      <c r="Z22" s="469" t="s">
        <v>37</v>
      </c>
      <c r="AA22" s="474" t="s">
        <v>220</v>
      </c>
      <c r="AB22" s="469" t="s">
        <v>37</v>
      </c>
    </row>
    <row r="23" spans="1:28" ht="42" customHeight="1" x14ac:dyDescent="0.25">
      <c r="A23" s="369"/>
      <c r="B23" s="369"/>
      <c r="C23" s="369"/>
      <c r="D23" s="369"/>
      <c r="E23" s="370"/>
      <c r="F23" s="369"/>
      <c r="G23" s="370"/>
      <c r="H23" s="28" t="s">
        <v>39</v>
      </c>
      <c r="I23" s="81"/>
      <c r="J23" s="24"/>
      <c r="K23" s="24"/>
      <c r="L23" s="87"/>
      <c r="M23" s="85"/>
      <c r="N23" s="26"/>
      <c r="O23" s="27"/>
      <c r="P23" s="91"/>
      <c r="Q23" s="78"/>
      <c r="R23" s="26"/>
      <c r="S23" s="27"/>
      <c r="T23" s="296">
        <v>1</v>
      </c>
      <c r="U23" s="403"/>
      <c r="V23" s="403"/>
      <c r="W23" s="361"/>
      <c r="X23" s="405"/>
      <c r="Y23" s="473"/>
      <c r="Z23" s="470"/>
      <c r="AA23" s="475"/>
      <c r="AB23" s="470"/>
    </row>
    <row r="24" spans="1:28" ht="42" customHeight="1" x14ac:dyDescent="0.25">
      <c r="A24" s="369" t="s">
        <v>175</v>
      </c>
      <c r="B24" s="369" t="s">
        <v>29</v>
      </c>
      <c r="C24" s="369" t="s">
        <v>167</v>
      </c>
      <c r="D24" s="369" t="s">
        <v>221</v>
      </c>
      <c r="E24" s="370" t="s">
        <v>222</v>
      </c>
      <c r="F24" s="369" t="s">
        <v>212</v>
      </c>
      <c r="G24" s="478" t="s">
        <v>223</v>
      </c>
      <c r="H24" s="28" t="s">
        <v>35</v>
      </c>
      <c r="I24" s="116"/>
      <c r="J24" s="40"/>
      <c r="K24" s="40"/>
      <c r="L24" s="82">
        <v>0.33300000000000002</v>
      </c>
      <c r="M24" s="81"/>
      <c r="N24" s="24"/>
      <c r="O24" s="39">
        <v>0.33300000000000002</v>
      </c>
      <c r="P24" s="87"/>
      <c r="Q24" s="77"/>
      <c r="R24" s="24"/>
      <c r="S24" s="39">
        <v>0.33300000000000002</v>
      </c>
      <c r="T24" s="24"/>
      <c r="U24" s="403">
        <f>SUM(Q24:T24)</f>
        <v>0.33300000000000002</v>
      </c>
      <c r="V24" s="403">
        <f>SUM(Q25:T25)</f>
        <v>0.33300000000000002</v>
      </c>
      <c r="W24" s="361">
        <f>SUM(I25:T25)</f>
        <v>0.99900000000000011</v>
      </c>
      <c r="X24" s="405">
        <f>+V24/U24</f>
        <v>1</v>
      </c>
      <c r="Y24" s="467" t="s">
        <v>224</v>
      </c>
      <c r="Z24" s="469" t="s">
        <v>37</v>
      </c>
      <c r="AA24" s="467" t="s">
        <v>225</v>
      </c>
      <c r="AB24" s="468" t="s">
        <v>37</v>
      </c>
    </row>
    <row r="25" spans="1:28" ht="42" customHeight="1" x14ac:dyDescent="0.25">
      <c r="A25" s="369"/>
      <c r="B25" s="369"/>
      <c r="C25" s="369"/>
      <c r="D25" s="369"/>
      <c r="E25" s="370"/>
      <c r="F25" s="369"/>
      <c r="G25" s="478"/>
      <c r="H25" s="28" t="s">
        <v>39</v>
      </c>
      <c r="I25" s="103"/>
      <c r="J25" s="104"/>
      <c r="K25" s="104"/>
      <c r="L25" s="84">
        <v>0.33300000000000002</v>
      </c>
      <c r="M25" s="113"/>
      <c r="N25" s="114"/>
      <c r="O25" s="84">
        <v>0.33300000000000002</v>
      </c>
      <c r="P25" s="117"/>
      <c r="Q25" s="78"/>
      <c r="R25" s="26"/>
      <c r="S25" s="296">
        <v>0.33300000000000002</v>
      </c>
      <c r="T25" s="27"/>
      <c r="U25" s="403"/>
      <c r="V25" s="403"/>
      <c r="W25" s="361"/>
      <c r="X25" s="405"/>
      <c r="Y25" s="467"/>
      <c r="Z25" s="470"/>
      <c r="AA25" s="467"/>
      <c r="AB25" s="468"/>
    </row>
    <row r="26" spans="1:28" x14ac:dyDescent="0.25">
      <c r="Y26" s="168"/>
    </row>
    <row r="27" spans="1:28" x14ac:dyDescent="0.25">
      <c r="Y27" s="168"/>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34">
    <mergeCell ref="X6:X7"/>
    <mergeCell ref="Y6:Y7"/>
    <mergeCell ref="Z6:Z7"/>
    <mergeCell ref="AA6:AA7"/>
    <mergeCell ref="AB6:AB7"/>
    <mergeCell ref="H6:H7"/>
    <mergeCell ref="AB8:AB9"/>
    <mergeCell ref="AB10:AB11"/>
    <mergeCell ref="Y8:Y9"/>
    <mergeCell ref="Z8:Z9"/>
    <mergeCell ref="AA8:AA9"/>
    <mergeCell ref="Y10:Y11"/>
    <mergeCell ref="Z10:Z11"/>
    <mergeCell ref="AA10:AA11"/>
    <mergeCell ref="A1:AB1"/>
    <mergeCell ref="A4:G5"/>
    <mergeCell ref="H4:V5"/>
    <mergeCell ref="W4:X5"/>
    <mergeCell ref="Y4:AB4"/>
    <mergeCell ref="I6:L6"/>
    <mergeCell ref="M6:P6"/>
    <mergeCell ref="Q6:T6"/>
    <mergeCell ref="X10:X11"/>
    <mergeCell ref="F8:F13"/>
    <mergeCell ref="D8:D13"/>
    <mergeCell ref="C8:C13"/>
    <mergeCell ref="B8:B13"/>
    <mergeCell ref="A8:A13"/>
    <mergeCell ref="A6:A7"/>
    <mergeCell ref="B6:B7"/>
    <mergeCell ref="C6:C7"/>
    <mergeCell ref="D6:D7"/>
    <mergeCell ref="E6:E7"/>
    <mergeCell ref="F6:F7"/>
    <mergeCell ref="G6:G7"/>
    <mergeCell ref="U6:U7"/>
    <mergeCell ref="V6:V7"/>
    <mergeCell ref="W6:W7"/>
    <mergeCell ref="E8:E9"/>
    <mergeCell ref="E14:E15"/>
    <mergeCell ref="G14:G15"/>
    <mergeCell ref="U14:U15"/>
    <mergeCell ref="V14:V15"/>
    <mergeCell ref="E10:E11"/>
    <mergeCell ref="G10:G11"/>
    <mergeCell ref="U10:U11"/>
    <mergeCell ref="V10:V11"/>
    <mergeCell ref="E12:E13"/>
    <mergeCell ref="F14:F19"/>
    <mergeCell ref="G16:G17"/>
    <mergeCell ref="U16:U17"/>
    <mergeCell ref="V16:V17"/>
    <mergeCell ref="E18:E19"/>
    <mergeCell ref="G18:G19"/>
    <mergeCell ref="U18:U19"/>
    <mergeCell ref="V18:V19"/>
    <mergeCell ref="U22:U23"/>
    <mergeCell ref="V22:V23"/>
    <mergeCell ref="W22:W23"/>
    <mergeCell ref="E20:E21"/>
    <mergeCell ref="F20:F23"/>
    <mergeCell ref="G20:G21"/>
    <mergeCell ref="G22:G23"/>
    <mergeCell ref="U20:U21"/>
    <mergeCell ref="V20:V21"/>
    <mergeCell ref="W20:W21"/>
    <mergeCell ref="X20:X21"/>
    <mergeCell ref="A14:A19"/>
    <mergeCell ref="E16:E17"/>
    <mergeCell ref="X24:X25"/>
    <mergeCell ref="U24:U25"/>
    <mergeCell ref="V24:V25"/>
    <mergeCell ref="W24:W25"/>
    <mergeCell ref="G24:G25"/>
    <mergeCell ref="F24:F25"/>
    <mergeCell ref="E24:E25"/>
    <mergeCell ref="E22:E23"/>
    <mergeCell ref="D24:D25"/>
    <mergeCell ref="C24:C25"/>
    <mergeCell ref="B24:B25"/>
    <mergeCell ref="A24:A25"/>
    <mergeCell ref="A20:A23"/>
    <mergeCell ref="B20:B23"/>
    <mergeCell ref="C20:C23"/>
    <mergeCell ref="D20:D23"/>
    <mergeCell ref="X22:X23"/>
    <mergeCell ref="D14:D19"/>
    <mergeCell ref="C14:C19"/>
    <mergeCell ref="B14:B19"/>
    <mergeCell ref="W16:W17"/>
    <mergeCell ref="W18:W19"/>
    <mergeCell ref="X18:X19"/>
    <mergeCell ref="W14:W15"/>
    <mergeCell ref="X14:X15"/>
    <mergeCell ref="X12:X13"/>
    <mergeCell ref="G8:G9"/>
    <mergeCell ref="U8:U9"/>
    <mergeCell ref="V8:V9"/>
    <mergeCell ref="W8:W9"/>
    <mergeCell ref="X8:X9"/>
    <mergeCell ref="G12:G13"/>
    <mergeCell ref="U12:U13"/>
    <mergeCell ref="V12:V13"/>
    <mergeCell ref="W12:W13"/>
    <mergeCell ref="W10:W11"/>
    <mergeCell ref="X16:X17"/>
    <mergeCell ref="Y12:Y13"/>
    <mergeCell ref="Z12:Z13"/>
    <mergeCell ref="AA12:AA13"/>
    <mergeCell ref="AB12:AB13"/>
    <mergeCell ref="Y16:Y17"/>
    <mergeCell ref="Y18:Y19"/>
    <mergeCell ref="Z16:Z17"/>
    <mergeCell ref="Z18:Z19"/>
    <mergeCell ref="AA16:AA17"/>
    <mergeCell ref="AB16:AB17"/>
    <mergeCell ref="AB18:AB19"/>
    <mergeCell ref="Y24:Y25"/>
    <mergeCell ref="AA24:AA25"/>
    <mergeCell ref="AB24:AB25"/>
    <mergeCell ref="Z24:Z25"/>
    <mergeCell ref="Y14:Y15"/>
    <mergeCell ref="AA14:AA15"/>
    <mergeCell ref="Z14:Z15"/>
    <mergeCell ref="Y20:Y21"/>
    <mergeCell ref="Z20:Z21"/>
    <mergeCell ref="AA20:AA21"/>
    <mergeCell ref="Y22:Y23"/>
    <mergeCell ref="AA18:AA19"/>
    <mergeCell ref="Z22:Z23"/>
    <mergeCell ref="AA22:AA23"/>
    <mergeCell ref="AB22:AB23"/>
    <mergeCell ref="AB20:AB21"/>
    <mergeCell ref="AB14:AB15"/>
  </mergeCells>
  <conditionalFormatting sqref="I11 L11">
    <cfRule type="colorScale" priority="40">
      <colorScale>
        <cfvo type="num" val="79"/>
        <cfvo type="num" val="80"/>
        <cfvo type="num" val="100"/>
        <color rgb="FFFF0000"/>
        <color rgb="FFFFEB84"/>
        <color rgb="FF63BE7B"/>
      </colorScale>
    </cfRule>
  </conditionalFormatting>
  <conditionalFormatting sqref="I11">
    <cfRule type="cellIs" dxfId="90" priority="37" operator="equal">
      <formula>0</formula>
    </cfRule>
    <cfRule type="cellIs" dxfId="89" priority="38" operator="lessThan">
      <formula>$L$10</formula>
    </cfRule>
    <cfRule type="cellIs" dxfId="88" priority="39" operator="equal">
      <formula>$L$10</formula>
    </cfRule>
  </conditionalFormatting>
  <conditionalFormatting sqref="I15:J15">
    <cfRule type="cellIs" dxfId="87" priority="31" operator="lessThan">
      <formula>$L$10</formula>
    </cfRule>
    <cfRule type="cellIs" dxfId="86" priority="32" operator="equal">
      <formula>$L$10</formula>
    </cfRule>
    <cfRule type="colorScale" priority="33">
      <colorScale>
        <cfvo type="num" val="79"/>
        <cfvo type="num" val="80"/>
        <cfvo type="num" val="100"/>
        <color rgb="FFFF0000"/>
        <color rgb="FFFFEB84"/>
        <color rgb="FF63BE7B"/>
      </colorScale>
    </cfRule>
  </conditionalFormatting>
  <conditionalFormatting sqref="I9:K9">
    <cfRule type="cellIs" dxfId="85" priority="34" operator="equal">
      <formula>0</formula>
    </cfRule>
    <cfRule type="cellIs" dxfId="84" priority="35" operator="lessThan">
      <formula>0.99</formula>
    </cfRule>
    <cfRule type="cellIs" dxfId="83" priority="36" operator="equal">
      <formula>$K$8</formula>
    </cfRule>
    <cfRule type="cellIs" dxfId="82" priority="41" operator="equal">
      <formula>0</formula>
    </cfRule>
    <cfRule type="cellIs" dxfId="81" priority="42" operator="lessThan">
      <formula>$L$10</formula>
    </cfRule>
    <cfRule type="cellIs" dxfId="80" priority="43" operator="equal">
      <formula>$L$10</formula>
    </cfRule>
    <cfRule type="colorScale" priority="44">
      <colorScale>
        <cfvo type="num" val="79"/>
        <cfvo type="num" val="80"/>
        <cfvo type="num" val="100"/>
        <color rgb="FFFF0000"/>
        <color rgb="FFFFEB84"/>
        <color rgb="FF63BE7B"/>
      </colorScale>
    </cfRule>
  </conditionalFormatting>
  <conditionalFormatting sqref="I21:K21">
    <cfRule type="colorScale" priority="49">
      <colorScale>
        <cfvo type="num" val="79"/>
        <cfvo type="num" val="80"/>
        <cfvo type="num" val="100"/>
        <color rgb="FFFF0000"/>
        <color rgb="FFFFEB84"/>
        <color rgb="FF63BE7B"/>
      </colorScale>
    </cfRule>
  </conditionalFormatting>
  <conditionalFormatting sqref="I25:K25">
    <cfRule type="colorScale" priority="45">
      <colorScale>
        <cfvo type="num" val="79"/>
        <cfvo type="num" val="80"/>
        <cfvo type="num" val="100"/>
        <color rgb="FFFF0000"/>
        <color rgb="FFFFEB84"/>
        <color rgb="FF63BE7B"/>
      </colorScale>
    </cfRule>
  </conditionalFormatting>
  <conditionalFormatting sqref="I13:L13">
    <cfRule type="colorScale" priority="60">
      <colorScale>
        <cfvo type="num" val="79"/>
        <cfvo type="num" val="80"/>
        <cfvo type="num" val="100"/>
        <color rgb="FFFF0000"/>
        <color rgb="FFFFEB84"/>
        <color rgb="FF63BE7B"/>
      </colorScale>
    </cfRule>
  </conditionalFormatting>
  <conditionalFormatting sqref="I17:L17">
    <cfRule type="colorScale" priority="59">
      <colorScale>
        <cfvo type="num" val="79"/>
        <cfvo type="num" val="80"/>
        <cfvo type="num" val="100"/>
        <color rgb="FFFF0000"/>
        <color rgb="FFFFEB84"/>
        <color rgb="FF63BE7B"/>
      </colorScale>
    </cfRule>
  </conditionalFormatting>
  <conditionalFormatting sqref="I19:L19">
    <cfRule type="colorScale" priority="58">
      <colorScale>
        <cfvo type="num" val="79"/>
        <cfvo type="num" val="80"/>
        <cfvo type="num" val="100"/>
        <color rgb="FFFF0000"/>
        <color rgb="FFFFEB84"/>
        <color rgb="FF63BE7B"/>
      </colorScale>
    </cfRule>
  </conditionalFormatting>
  <conditionalFormatting sqref="I23:L23">
    <cfRule type="colorScale" priority="48">
      <colorScale>
        <cfvo type="num" val="79"/>
        <cfvo type="num" val="80"/>
        <cfvo type="num" val="100"/>
        <color rgb="FFFF0000"/>
        <color rgb="FFFFEB84"/>
        <color rgb="FF63BE7B"/>
      </colorScale>
    </cfRule>
  </conditionalFormatting>
  <conditionalFormatting sqref="L10">
    <cfRule type="colorScale" priority="19">
      <colorScale>
        <cfvo type="num" val="79"/>
        <cfvo type="num" val="80"/>
        <cfvo type="num" val="100"/>
        <color rgb="FFFF0000"/>
        <color rgb="FFFFEB84"/>
        <color rgb="FF63BE7B"/>
      </colorScale>
    </cfRule>
  </conditionalFormatting>
  <conditionalFormatting sqref="L10:L11">
    <cfRule type="cellIs" dxfId="79" priority="16" operator="equal">
      <formula>0</formula>
    </cfRule>
    <cfRule type="cellIs" dxfId="78" priority="17" operator="lessThan">
      <formula>$L$10</formula>
    </cfRule>
    <cfRule type="cellIs" dxfId="77" priority="18" operator="equal">
      <formula>$L$10</formula>
    </cfRule>
  </conditionalFormatting>
  <conditionalFormatting sqref="L14 I15:J15">
    <cfRule type="cellIs" dxfId="76" priority="1" operator="equal">
      <formula>0</formula>
    </cfRule>
  </conditionalFormatting>
  <conditionalFormatting sqref="L14">
    <cfRule type="cellIs" dxfId="75" priority="13" operator="lessThan">
      <formula>$L$10</formula>
    </cfRule>
    <cfRule type="cellIs" dxfId="74" priority="14" operator="equal">
      <formula>$L$10</formula>
    </cfRule>
    <cfRule type="colorScale" priority="15">
      <colorScale>
        <cfvo type="num" val="79"/>
        <cfvo type="num" val="80"/>
        <cfvo type="num" val="100"/>
        <color rgb="FFFF0000"/>
        <color rgb="FFFFEB84"/>
        <color rgb="FF63BE7B"/>
      </colorScale>
    </cfRule>
  </conditionalFormatting>
  <hyperlinks>
    <hyperlink ref="AA20:AA21" r:id="rId1" display="https://juspemil.sharepoint.com/:f:/s/OficinadePlaneacion/Eh2ypLRZU3ZCs0rMFuJbbKsBQ90H0w1Zqr52cENPI7mFzA?e=AL85Gh" xr:uid="{A5BDC3BD-8D1A-49D4-AAD8-F7F82ED46AE2}"/>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EDFFD-08B2-45E8-BA1F-C0D348BBB4E6}">
  <sheetPr>
    <tabColor rgb="FF00B050"/>
  </sheetPr>
  <dimension ref="A1:AB57"/>
  <sheetViews>
    <sheetView view="pageBreakPreview" topLeftCell="A13" zoomScale="50" zoomScaleNormal="60" zoomScaleSheetLayoutView="50" workbookViewId="0">
      <selection activeCell="F20" sqref="F20:F23"/>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21.85546875" style="5" customWidth="1"/>
    <col min="5" max="5" width="41.85546875" style="5" customWidth="1"/>
    <col min="6" max="6" width="18" style="6" bestFit="1" customWidth="1"/>
    <col min="7" max="7" width="37.5703125" style="5" customWidth="1"/>
    <col min="8" max="8" width="6.5703125" style="5" customWidth="1"/>
    <col min="9" max="9" width="7.7109375" style="5" customWidth="1"/>
    <col min="10" max="20" width="6.85546875" style="5" customWidth="1"/>
    <col min="21" max="21" width="18.140625" style="5" customWidth="1"/>
    <col min="22" max="23" width="15.85546875" style="5" customWidth="1"/>
    <col min="24" max="24" width="22.5703125" style="5" customWidth="1"/>
    <col min="25" max="25" width="84.85546875" style="5" customWidth="1"/>
    <col min="26" max="27" width="71.85546875" style="5" customWidth="1"/>
    <col min="28" max="28" width="47.85546875" style="5" customWidth="1"/>
    <col min="29" max="257" width="9.1406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9.1406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9.1406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9.1406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9.1406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9.1406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9.1406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9.1406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9.1406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9.1406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9.1406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9.1406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9.1406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9.1406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9.1406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9.1406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9.1406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9.1406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9.1406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9.1406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9.1406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9.1406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9.1406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9.1406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9.1406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9.1406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9.1406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9.1406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9.1406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9.1406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9.1406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9.1406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9.1406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9.1406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9.1406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9.1406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9.1406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9.1406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9.1406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9.1406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9.1406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9.1406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9.1406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9.1406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9.1406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9.1406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9.1406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9.1406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9.1406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9.1406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9.1406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9.1406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9.1406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9.1406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9.1406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9.1406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9.1406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9.1406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9.1406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9.1406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9.1406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9.1406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9.1406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0.25"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364" t="s">
        <v>1</v>
      </c>
      <c r="B4" s="364"/>
      <c r="C4" s="364"/>
      <c r="D4" s="364"/>
      <c r="E4" s="364"/>
      <c r="F4" s="364"/>
      <c r="G4" s="364"/>
      <c r="H4" s="365" t="s">
        <v>2</v>
      </c>
      <c r="I4" s="365"/>
      <c r="J4" s="365"/>
      <c r="K4" s="365"/>
      <c r="L4" s="365"/>
      <c r="M4" s="365"/>
      <c r="N4" s="365"/>
      <c r="O4" s="365"/>
      <c r="P4" s="365"/>
      <c r="Q4" s="365"/>
      <c r="R4" s="365"/>
      <c r="S4" s="365"/>
      <c r="T4" s="365"/>
      <c r="U4" s="365"/>
      <c r="V4" s="365"/>
      <c r="W4" s="366" t="s">
        <v>3</v>
      </c>
      <c r="X4" s="366"/>
      <c r="Y4" s="367" t="s">
        <v>4</v>
      </c>
      <c r="Z4" s="367"/>
      <c r="AA4" s="367"/>
      <c r="AB4" s="367"/>
    </row>
    <row r="5" spans="1:28" ht="33.6" customHeight="1" thickBot="1" x14ac:dyDescent="0.3">
      <c r="A5" s="364"/>
      <c r="B5" s="364"/>
      <c r="C5" s="364"/>
      <c r="D5" s="364"/>
      <c r="E5" s="364"/>
      <c r="F5" s="364"/>
      <c r="G5" s="364"/>
      <c r="H5" s="365"/>
      <c r="I5" s="424"/>
      <c r="J5" s="424"/>
      <c r="K5" s="424"/>
      <c r="L5" s="424"/>
      <c r="M5" s="424"/>
      <c r="N5" s="424"/>
      <c r="O5" s="424"/>
      <c r="P5" s="424"/>
      <c r="Q5" s="365"/>
      <c r="R5" s="365"/>
      <c r="S5" s="365"/>
      <c r="T5" s="365"/>
      <c r="U5" s="365"/>
      <c r="V5" s="365"/>
      <c r="W5" s="366"/>
      <c r="X5" s="366"/>
      <c r="Y5" s="35" t="s">
        <v>173</v>
      </c>
      <c r="Z5" s="35" t="s">
        <v>6</v>
      </c>
      <c r="AA5" s="35" t="s">
        <v>7</v>
      </c>
      <c r="AB5" s="35" t="s">
        <v>8</v>
      </c>
    </row>
    <row r="6" spans="1:28" ht="75" customHeight="1" x14ac:dyDescent="0.25">
      <c r="A6" s="374" t="s">
        <v>9</v>
      </c>
      <c r="B6" s="374" t="s">
        <v>10</v>
      </c>
      <c r="C6" s="374" t="s">
        <v>11</v>
      </c>
      <c r="D6" s="374" t="s">
        <v>12</v>
      </c>
      <c r="E6" s="374" t="s">
        <v>13</v>
      </c>
      <c r="F6" s="374" t="s">
        <v>14</v>
      </c>
      <c r="G6" s="374" t="s">
        <v>15</v>
      </c>
      <c r="H6" s="481" t="s">
        <v>16</v>
      </c>
      <c r="I6" s="425" t="s">
        <v>17</v>
      </c>
      <c r="J6" s="426"/>
      <c r="K6" s="426"/>
      <c r="L6" s="427"/>
      <c r="M6" s="428" t="s">
        <v>18</v>
      </c>
      <c r="N6" s="429"/>
      <c r="O6" s="429"/>
      <c r="P6" s="430"/>
      <c r="Q6" s="480" t="s">
        <v>19</v>
      </c>
      <c r="R6" s="384"/>
      <c r="S6" s="384"/>
      <c r="T6" s="384"/>
      <c r="U6" s="376" t="s">
        <v>174</v>
      </c>
      <c r="V6" s="376" t="s">
        <v>21</v>
      </c>
      <c r="W6" s="350" t="s">
        <v>22</v>
      </c>
      <c r="X6" s="350" t="s">
        <v>23</v>
      </c>
      <c r="Y6" s="388" t="s">
        <v>24</v>
      </c>
      <c r="Z6" s="388" t="s">
        <v>25</v>
      </c>
      <c r="AA6" s="388" t="s">
        <v>26</v>
      </c>
      <c r="AB6" s="388" t="s">
        <v>27</v>
      </c>
    </row>
    <row r="7" spans="1:28" x14ac:dyDescent="0.25">
      <c r="A7" s="374"/>
      <c r="B7" s="374"/>
      <c r="C7" s="374"/>
      <c r="D7" s="374"/>
      <c r="E7" s="374"/>
      <c r="F7" s="374"/>
      <c r="G7" s="374"/>
      <c r="H7" s="481"/>
      <c r="I7" s="79">
        <v>1</v>
      </c>
      <c r="J7" s="33">
        <v>2</v>
      </c>
      <c r="K7" s="33">
        <v>3</v>
      </c>
      <c r="L7" s="80">
        <v>4</v>
      </c>
      <c r="M7" s="88">
        <v>5</v>
      </c>
      <c r="N7" s="34">
        <v>6</v>
      </c>
      <c r="O7" s="34">
        <v>7</v>
      </c>
      <c r="P7" s="89">
        <v>8</v>
      </c>
      <c r="Q7" s="223">
        <v>9</v>
      </c>
      <c r="R7" s="21">
        <v>10</v>
      </c>
      <c r="S7" s="21">
        <v>11</v>
      </c>
      <c r="T7" s="21">
        <v>12</v>
      </c>
      <c r="U7" s="376"/>
      <c r="V7" s="376"/>
      <c r="W7" s="350"/>
      <c r="X7" s="350"/>
      <c r="Y7" s="388"/>
      <c r="Z7" s="388"/>
      <c r="AA7" s="388"/>
      <c r="AB7" s="388"/>
    </row>
    <row r="8" spans="1:28" ht="76.5" customHeight="1" x14ac:dyDescent="0.25">
      <c r="A8" s="369" t="s">
        <v>226</v>
      </c>
      <c r="B8" s="369" t="s">
        <v>176</v>
      </c>
      <c r="C8" s="370" t="s">
        <v>227</v>
      </c>
      <c r="D8" s="418" t="s">
        <v>228</v>
      </c>
      <c r="E8" s="370" t="s">
        <v>229</v>
      </c>
      <c r="F8" s="369" t="s">
        <v>230</v>
      </c>
      <c r="G8" s="373" t="s">
        <v>231</v>
      </c>
      <c r="H8" s="28" t="s">
        <v>35</v>
      </c>
      <c r="I8" s="90">
        <v>1</v>
      </c>
      <c r="J8" s="23"/>
      <c r="K8" s="25"/>
      <c r="L8" s="118"/>
      <c r="M8" s="81"/>
      <c r="N8" s="24"/>
      <c r="O8" s="24"/>
      <c r="P8" s="87"/>
      <c r="Q8" s="77"/>
      <c r="R8" s="24"/>
      <c r="S8" s="24"/>
      <c r="T8" s="24"/>
      <c r="U8" s="403">
        <f>SUM(Q8:T8)</f>
        <v>0</v>
      </c>
      <c r="V8" s="403">
        <f>SUM(Q9:T9)</f>
        <v>0</v>
      </c>
      <c r="W8" s="404">
        <f>SUM(I9:T9)</f>
        <v>1</v>
      </c>
      <c r="X8" s="483" t="e">
        <f>+V8/U8</f>
        <v>#DIV/0!</v>
      </c>
      <c r="Y8" s="422" t="s">
        <v>232</v>
      </c>
      <c r="Z8" s="432" t="s">
        <v>37</v>
      </c>
      <c r="AA8" s="422" t="s">
        <v>233</v>
      </c>
      <c r="AB8" s="399" t="s">
        <v>37</v>
      </c>
    </row>
    <row r="9" spans="1:28" ht="42" customHeight="1" x14ac:dyDescent="0.25">
      <c r="A9" s="369"/>
      <c r="B9" s="369"/>
      <c r="C9" s="370"/>
      <c r="D9" s="418"/>
      <c r="E9" s="370"/>
      <c r="F9" s="369"/>
      <c r="G9" s="373"/>
      <c r="H9" s="28" t="s">
        <v>39</v>
      </c>
      <c r="I9" s="110">
        <v>1</v>
      </c>
      <c r="J9" s="25"/>
      <c r="K9" s="25"/>
      <c r="L9" s="96"/>
      <c r="M9" s="81"/>
      <c r="N9" s="24"/>
      <c r="O9" s="24"/>
      <c r="P9" s="87"/>
      <c r="Q9" s="77"/>
      <c r="R9" s="24"/>
      <c r="S9" s="24"/>
      <c r="T9" s="24"/>
      <c r="U9" s="403"/>
      <c r="V9" s="403"/>
      <c r="W9" s="404"/>
      <c r="X9" s="483"/>
      <c r="Y9" s="423"/>
      <c r="Z9" s="433"/>
      <c r="AA9" s="423"/>
      <c r="AB9" s="400"/>
    </row>
    <row r="10" spans="1:28" ht="99.75" customHeight="1" x14ac:dyDescent="0.25">
      <c r="A10" s="369"/>
      <c r="B10" s="369"/>
      <c r="C10" s="370"/>
      <c r="D10" s="418"/>
      <c r="E10" s="370" t="s">
        <v>234</v>
      </c>
      <c r="F10" s="369"/>
      <c r="G10" s="373" t="s">
        <v>235</v>
      </c>
      <c r="H10" s="28" t="s">
        <v>35</v>
      </c>
      <c r="I10" s="95"/>
      <c r="J10" s="25"/>
      <c r="K10" s="25"/>
      <c r="L10" s="96"/>
      <c r="M10" s="90">
        <v>0.5</v>
      </c>
      <c r="N10" s="26"/>
      <c r="O10" s="27"/>
      <c r="P10" s="91"/>
      <c r="Q10" s="90">
        <v>0.5</v>
      </c>
      <c r="R10" s="26"/>
      <c r="S10" s="27"/>
      <c r="T10" s="27"/>
      <c r="U10" s="403">
        <f>SUM(Q10:T10)</f>
        <v>0.5</v>
      </c>
      <c r="V10" s="403">
        <f>SUM(Q11:T11)</f>
        <v>0.5</v>
      </c>
      <c r="W10" s="404">
        <f>SUM(I11:T11)</f>
        <v>1</v>
      </c>
      <c r="X10" s="483">
        <f t="shared" ref="X10" si="0">+V10/U10</f>
        <v>1</v>
      </c>
      <c r="Y10" s="422" t="s">
        <v>236</v>
      </c>
      <c r="Z10" s="432" t="s">
        <v>37</v>
      </c>
      <c r="AA10" s="488" t="s">
        <v>237</v>
      </c>
      <c r="AB10" s="399" t="s">
        <v>37</v>
      </c>
    </row>
    <row r="11" spans="1:28" ht="89.25" customHeight="1" x14ac:dyDescent="0.25">
      <c r="A11" s="369"/>
      <c r="B11" s="369"/>
      <c r="C11" s="370"/>
      <c r="D11" s="418"/>
      <c r="E11" s="370"/>
      <c r="F11" s="369"/>
      <c r="G11" s="373"/>
      <c r="H11" s="28" t="s">
        <v>39</v>
      </c>
      <c r="I11" s="95"/>
      <c r="J11" s="25"/>
      <c r="K11" s="25"/>
      <c r="L11" s="96"/>
      <c r="M11" s="170">
        <v>0.5</v>
      </c>
      <c r="N11" s="26"/>
      <c r="O11" s="27"/>
      <c r="P11" s="91"/>
      <c r="Q11" s="297">
        <v>0.5</v>
      </c>
      <c r="R11" s="26"/>
      <c r="S11" s="27"/>
      <c r="T11" s="27"/>
      <c r="U11" s="403"/>
      <c r="V11" s="403"/>
      <c r="W11" s="404"/>
      <c r="X11" s="483"/>
      <c r="Y11" s="423"/>
      <c r="Z11" s="433"/>
      <c r="AA11" s="489"/>
      <c r="AB11" s="400"/>
    </row>
    <row r="12" spans="1:28" ht="42" customHeight="1" x14ac:dyDescent="0.25">
      <c r="A12" s="369" t="s">
        <v>226</v>
      </c>
      <c r="B12" s="369" t="s">
        <v>238</v>
      </c>
      <c r="C12" s="370" t="s">
        <v>167</v>
      </c>
      <c r="D12" s="418" t="s">
        <v>73</v>
      </c>
      <c r="E12" s="370" t="s">
        <v>239</v>
      </c>
      <c r="F12" s="369" t="s">
        <v>197</v>
      </c>
      <c r="G12" s="373" t="s">
        <v>240</v>
      </c>
      <c r="H12" s="28" t="s">
        <v>35</v>
      </c>
      <c r="I12" s="95"/>
      <c r="J12" s="25"/>
      <c r="K12" s="25"/>
      <c r="L12" s="96"/>
      <c r="M12" s="81"/>
      <c r="N12" s="90">
        <v>0.5</v>
      </c>
      <c r="O12" s="24"/>
      <c r="P12" s="87"/>
      <c r="Q12" s="77"/>
      <c r="R12" s="24"/>
      <c r="S12" s="24"/>
      <c r="T12" s="90">
        <v>0.5</v>
      </c>
      <c r="U12" s="403">
        <f>SUM(Q12:T12)</f>
        <v>0.5</v>
      </c>
      <c r="V12" s="403">
        <f>SUM(Q13:T13)</f>
        <v>0.5</v>
      </c>
      <c r="W12" s="404">
        <f>SUM(I13:T13)</f>
        <v>1</v>
      </c>
      <c r="X12" s="483">
        <f>+V12/U12</f>
        <v>1</v>
      </c>
      <c r="Y12" s="422" t="s">
        <v>241</v>
      </c>
      <c r="Z12" s="432" t="s">
        <v>37</v>
      </c>
      <c r="AA12" s="490" t="s">
        <v>242</v>
      </c>
      <c r="AB12" s="399" t="s">
        <v>37</v>
      </c>
    </row>
    <row r="13" spans="1:28" ht="42" customHeight="1" x14ac:dyDescent="0.25">
      <c r="A13" s="369"/>
      <c r="B13" s="369"/>
      <c r="C13" s="370"/>
      <c r="D13" s="418"/>
      <c r="E13" s="370"/>
      <c r="F13" s="487"/>
      <c r="G13" s="373"/>
      <c r="H13" s="28" t="s">
        <v>39</v>
      </c>
      <c r="I13" s="95"/>
      <c r="J13" s="25"/>
      <c r="K13" s="25"/>
      <c r="L13" s="96"/>
      <c r="M13" s="81"/>
      <c r="N13" s="170">
        <v>0.5</v>
      </c>
      <c r="O13" s="24"/>
      <c r="P13" s="87"/>
      <c r="Q13" s="77"/>
      <c r="R13" s="24"/>
      <c r="S13" s="24"/>
      <c r="T13" s="170">
        <v>0.5</v>
      </c>
      <c r="U13" s="403"/>
      <c r="V13" s="403"/>
      <c r="W13" s="404"/>
      <c r="X13" s="483"/>
      <c r="Y13" s="423"/>
      <c r="Z13" s="433"/>
      <c r="AA13" s="491"/>
      <c r="AB13" s="400"/>
    </row>
    <row r="14" spans="1:28" ht="57" customHeight="1" x14ac:dyDescent="0.25">
      <c r="A14" s="369" t="s">
        <v>226</v>
      </c>
      <c r="B14" s="369" t="s">
        <v>243</v>
      </c>
      <c r="C14" s="370" t="s">
        <v>167</v>
      </c>
      <c r="D14" s="370" t="s">
        <v>244</v>
      </c>
      <c r="E14" s="370" t="s">
        <v>245</v>
      </c>
      <c r="F14" s="369" t="s">
        <v>246</v>
      </c>
      <c r="G14" s="373" t="s">
        <v>247</v>
      </c>
      <c r="H14" s="28" t="s">
        <v>35</v>
      </c>
      <c r="I14" s="95"/>
      <c r="J14" s="25"/>
      <c r="K14" s="39">
        <v>0.25</v>
      </c>
      <c r="L14" s="96"/>
      <c r="M14" s="85"/>
      <c r="N14" s="39">
        <v>0.25</v>
      </c>
      <c r="O14" s="27"/>
      <c r="P14" s="91"/>
      <c r="Q14" s="225">
        <v>0.25</v>
      </c>
      <c r="R14" s="224"/>
      <c r="S14" s="27"/>
      <c r="T14" s="225">
        <v>0.25</v>
      </c>
      <c r="U14" s="403">
        <f>SUM(Q14:T14)</f>
        <v>0.5</v>
      </c>
      <c r="V14" s="403">
        <f>SUM(Q15:T15)</f>
        <v>0.5</v>
      </c>
      <c r="W14" s="404">
        <f>SUM(I15:T15)</f>
        <v>1</v>
      </c>
      <c r="X14" s="483">
        <f>+V14/U14</f>
        <v>1</v>
      </c>
      <c r="Y14" s="499" t="s">
        <v>248</v>
      </c>
      <c r="Z14" s="432" t="s">
        <v>37</v>
      </c>
      <c r="AA14" s="500" t="s">
        <v>249</v>
      </c>
      <c r="AB14" s="497" t="s">
        <v>37</v>
      </c>
    </row>
    <row r="15" spans="1:28" ht="42" customHeight="1" x14ac:dyDescent="0.25">
      <c r="A15" s="369"/>
      <c r="B15" s="369"/>
      <c r="C15" s="370"/>
      <c r="D15" s="370"/>
      <c r="E15" s="370"/>
      <c r="F15" s="369"/>
      <c r="G15" s="373"/>
      <c r="H15" s="28" t="s">
        <v>39</v>
      </c>
      <c r="I15" s="95"/>
      <c r="J15" s="25"/>
      <c r="K15" s="32">
        <v>0.25</v>
      </c>
      <c r="L15" s="96"/>
      <c r="M15" s="85"/>
      <c r="N15" s="32">
        <v>0.25</v>
      </c>
      <c r="O15" s="27"/>
      <c r="P15" s="91"/>
      <c r="Q15" s="32">
        <v>0.25</v>
      </c>
      <c r="R15" s="26"/>
      <c r="S15" s="27"/>
      <c r="T15" s="32">
        <v>0.25</v>
      </c>
      <c r="U15" s="403"/>
      <c r="V15" s="403"/>
      <c r="W15" s="404"/>
      <c r="X15" s="483"/>
      <c r="Y15" s="423"/>
      <c r="Z15" s="433"/>
      <c r="AA15" s="501"/>
      <c r="AB15" s="502"/>
    </row>
    <row r="16" spans="1:28" ht="42" customHeight="1" x14ac:dyDescent="0.25">
      <c r="A16" s="369" t="s">
        <v>226</v>
      </c>
      <c r="B16" s="369" t="s">
        <v>29</v>
      </c>
      <c r="C16" s="370" t="s">
        <v>30</v>
      </c>
      <c r="D16" s="370" t="s">
        <v>250</v>
      </c>
      <c r="E16" s="370" t="s">
        <v>251</v>
      </c>
      <c r="F16" s="369" t="s">
        <v>246</v>
      </c>
      <c r="G16" s="373" t="s">
        <v>252</v>
      </c>
      <c r="H16" s="28" t="s">
        <v>35</v>
      </c>
      <c r="I16" s="95"/>
      <c r="J16" s="25"/>
      <c r="K16" s="25"/>
      <c r="L16" s="82">
        <v>0.33300000000000002</v>
      </c>
      <c r="M16" s="85"/>
      <c r="N16" s="26"/>
      <c r="O16" s="27"/>
      <c r="P16" s="82">
        <v>0.33300000000000002</v>
      </c>
      <c r="Q16" s="78"/>
      <c r="R16" s="26"/>
      <c r="S16" s="27"/>
      <c r="T16" s="82">
        <v>0.33300000000000002</v>
      </c>
      <c r="U16" s="403">
        <f>SUM(Q16:T16)</f>
        <v>0.33300000000000002</v>
      </c>
      <c r="V16" s="403">
        <f>SUM(Q17:T17)</f>
        <v>0.33300000000000002</v>
      </c>
      <c r="W16" s="404">
        <f>SUM(I17:T17)</f>
        <v>0.99900000000000011</v>
      </c>
      <c r="X16" s="483">
        <f>+V16/U16</f>
        <v>1</v>
      </c>
      <c r="Y16" s="422"/>
      <c r="Z16" s="432" t="s">
        <v>37</v>
      </c>
      <c r="AA16" s="503" t="s">
        <v>253</v>
      </c>
      <c r="AB16" s="497" t="s">
        <v>37</v>
      </c>
    </row>
    <row r="17" spans="1:28" ht="42" customHeight="1" x14ac:dyDescent="0.25">
      <c r="A17" s="369"/>
      <c r="B17" s="369"/>
      <c r="C17" s="370"/>
      <c r="D17" s="370"/>
      <c r="E17" s="370"/>
      <c r="F17" s="369"/>
      <c r="G17" s="373"/>
      <c r="H17" s="28" t="s">
        <v>39</v>
      </c>
      <c r="I17" s="95"/>
      <c r="J17" s="25"/>
      <c r="K17" s="25"/>
      <c r="L17" s="84">
        <v>0.33300000000000002</v>
      </c>
      <c r="M17" s="85"/>
      <c r="N17" s="26"/>
      <c r="O17" s="27"/>
      <c r="P17" s="84">
        <v>0.33300000000000002</v>
      </c>
      <c r="Q17" s="78"/>
      <c r="R17" s="26"/>
      <c r="S17" s="27"/>
      <c r="T17" s="84">
        <v>0.33300000000000002</v>
      </c>
      <c r="U17" s="403"/>
      <c r="V17" s="403"/>
      <c r="W17" s="404"/>
      <c r="X17" s="483"/>
      <c r="Y17" s="423"/>
      <c r="Z17" s="433"/>
      <c r="AA17" s="504"/>
      <c r="AB17" s="502"/>
    </row>
    <row r="18" spans="1:28" ht="42" customHeight="1" x14ac:dyDescent="0.25">
      <c r="A18" s="369"/>
      <c r="B18" s="369"/>
      <c r="C18" s="370"/>
      <c r="D18" s="370"/>
      <c r="E18" s="370" t="s">
        <v>254</v>
      </c>
      <c r="F18" s="369"/>
      <c r="G18" s="373" t="s">
        <v>255</v>
      </c>
      <c r="H18" s="28" t="s">
        <v>35</v>
      </c>
      <c r="I18" s="95"/>
      <c r="J18" s="25"/>
      <c r="K18" s="25"/>
      <c r="L18" s="96"/>
      <c r="M18" s="175"/>
      <c r="N18" s="39">
        <v>0.5</v>
      </c>
      <c r="O18" s="24"/>
      <c r="P18" s="87"/>
      <c r="Q18" s="77"/>
      <c r="R18" s="24"/>
      <c r="S18" s="24"/>
      <c r="T18" s="39">
        <v>0.5</v>
      </c>
      <c r="U18" s="403">
        <f>SUM(Q18:T18)</f>
        <v>0.5</v>
      </c>
      <c r="V18" s="403">
        <f>SUM(Q19:T19)</f>
        <v>0.5</v>
      </c>
      <c r="W18" s="404">
        <f>SUM(I19:T19)</f>
        <v>1</v>
      </c>
      <c r="X18" s="483">
        <f>+V18/U18</f>
        <v>1</v>
      </c>
      <c r="Y18" s="422" t="s">
        <v>256</v>
      </c>
      <c r="Z18" s="432" t="s">
        <v>37</v>
      </c>
      <c r="AA18" s="505" t="s">
        <v>257</v>
      </c>
      <c r="AB18" s="497" t="s">
        <v>37</v>
      </c>
    </row>
    <row r="19" spans="1:28" ht="42" customHeight="1" x14ac:dyDescent="0.25">
      <c r="A19" s="369"/>
      <c r="B19" s="369"/>
      <c r="C19" s="370"/>
      <c r="D19" s="370"/>
      <c r="E19" s="370"/>
      <c r="F19" s="369"/>
      <c r="G19" s="373"/>
      <c r="H19" s="28" t="s">
        <v>39</v>
      </c>
      <c r="I19" s="95"/>
      <c r="J19" s="25"/>
      <c r="K19" s="25"/>
      <c r="L19" s="96"/>
      <c r="M19" s="175"/>
      <c r="N19" s="171">
        <v>0.5</v>
      </c>
      <c r="O19" s="24"/>
      <c r="P19" s="87"/>
      <c r="Q19" s="77"/>
      <c r="R19" s="24"/>
      <c r="S19" s="24"/>
      <c r="T19" s="171">
        <v>0.5</v>
      </c>
      <c r="U19" s="403"/>
      <c r="V19" s="403"/>
      <c r="W19" s="404"/>
      <c r="X19" s="483"/>
      <c r="Y19" s="423"/>
      <c r="Z19" s="433"/>
      <c r="AA19" s="501"/>
      <c r="AB19" s="502"/>
    </row>
    <row r="20" spans="1:28" ht="48.75" customHeight="1" x14ac:dyDescent="0.25">
      <c r="A20" s="369" t="s">
        <v>226</v>
      </c>
      <c r="B20" s="369" t="s">
        <v>258</v>
      </c>
      <c r="C20" s="370" t="s">
        <v>259</v>
      </c>
      <c r="D20" s="370" t="s">
        <v>260</v>
      </c>
      <c r="E20" s="370" t="s">
        <v>261</v>
      </c>
      <c r="F20" s="369" t="s">
        <v>246</v>
      </c>
      <c r="G20" s="373" t="s">
        <v>262</v>
      </c>
      <c r="H20" s="28" t="s">
        <v>35</v>
      </c>
      <c r="I20" s="95"/>
      <c r="J20" s="25"/>
      <c r="K20" s="25"/>
      <c r="L20" s="96"/>
      <c r="M20" s="175"/>
      <c r="N20" s="39">
        <v>0.5</v>
      </c>
      <c r="O20" s="27"/>
      <c r="P20" s="91"/>
      <c r="Q20" s="78"/>
      <c r="R20" s="26"/>
      <c r="S20" s="27"/>
      <c r="T20" s="39">
        <v>0.5</v>
      </c>
      <c r="U20" s="403">
        <f>SUM(Q20:T20)</f>
        <v>0.5</v>
      </c>
      <c r="V20" s="403">
        <f>SUM(Q21:T21)</f>
        <v>0.5</v>
      </c>
      <c r="W20" s="404">
        <f>SUM(I21:T21)</f>
        <v>1</v>
      </c>
      <c r="X20" s="483">
        <f>+V20/U20</f>
        <v>1</v>
      </c>
      <c r="Y20" s="476" t="s">
        <v>263</v>
      </c>
      <c r="Z20" s="477" t="s">
        <v>37</v>
      </c>
      <c r="AA20" s="506" t="s">
        <v>264</v>
      </c>
      <c r="AB20" s="494" t="s">
        <v>37</v>
      </c>
    </row>
    <row r="21" spans="1:28" ht="39" customHeight="1" x14ac:dyDescent="0.25">
      <c r="A21" s="369"/>
      <c r="B21" s="369"/>
      <c r="C21" s="370"/>
      <c r="D21" s="370"/>
      <c r="E21" s="370"/>
      <c r="F21" s="369"/>
      <c r="G21" s="373"/>
      <c r="H21" s="28" t="s">
        <v>39</v>
      </c>
      <c r="I21" s="95"/>
      <c r="J21" s="25"/>
      <c r="K21" s="25"/>
      <c r="L21" s="96"/>
      <c r="M21" s="175"/>
      <c r="N21" s="171">
        <v>0.5</v>
      </c>
      <c r="O21" s="27"/>
      <c r="P21" s="91"/>
      <c r="Q21" s="78"/>
      <c r="R21" s="26"/>
      <c r="S21" s="324"/>
      <c r="T21" s="170">
        <v>0.5</v>
      </c>
      <c r="U21" s="403"/>
      <c r="V21" s="403"/>
      <c r="W21" s="404"/>
      <c r="X21" s="483"/>
      <c r="Y21" s="492"/>
      <c r="Z21" s="493"/>
      <c r="AA21" s="507"/>
      <c r="AB21" s="495"/>
    </row>
    <row r="22" spans="1:28" ht="42" customHeight="1" x14ac:dyDescent="0.25">
      <c r="A22" s="369"/>
      <c r="B22" s="369"/>
      <c r="C22" s="370"/>
      <c r="D22" s="370"/>
      <c r="E22" s="370" t="s">
        <v>265</v>
      </c>
      <c r="F22" s="369"/>
      <c r="G22" s="373" t="s">
        <v>266</v>
      </c>
      <c r="H22" s="28" t="s">
        <v>35</v>
      </c>
      <c r="I22" s="95"/>
      <c r="J22" s="25"/>
      <c r="K22" s="25"/>
      <c r="L22" s="96"/>
      <c r="M22" s="175"/>
      <c r="N22" s="39">
        <v>0.5</v>
      </c>
      <c r="O22" s="24"/>
      <c r="P22" s="87"/>
      <c r="Q22" s="77"/>
      <c r="R22" s="24"/>
      <c r="S22" s="24"/>
      <c r="T22" s="39">
        <v>0.5</v>
      </c>
      <c r="U22" s="403">
        <f>SUM(Q22:T22)</f>
        <v>0.5</v>
      </c>
      <c r="V22" s="403">
        <f>SUM(Q23:T23)</f>
        <v>0.5</v>
      </c>
      <c r="W22" s="404">
        <f>SUM(I23:T23)</f>
        <v>1</v>
      </c>
      <c r="X22" s="483">
        <f>+V22/U22</f>
        <v>1</v>
      </c>
      <c r="Y22" s="422" t="s">
        <v>267</v>
      </c>
      <c r="Z22" s="497" t="s">
        <v>37</v>
      </c>
      <c r="AA22" s="508" t="s">
        <v>264</v>
      </c>
      <c r="AB22" s="497" t="s">
        <v>37</v>
      </c>
    </row>
    <row r="23" spans="1:28" ht="42" customHeight="1" x14ac:dyDescent="0.25">
      <c r="A23" s="369"/>
      <c r="B23" s="369"/>
      <c r="C23" s="370"/>
      <c r="D23" s="370"/>
      <c r="E23" s="370"/>
      <c r="F23" s="369"/>
      <c r="G23" s="373"/>
      <c r="H23" s="28" t="s">
        <v>39</v>
      </c>
      <c r="I23" s="95"/>
      <c r="J23" s="25"/>
      <c r="K23" s="25"/>
      <c r="L23" s="96"/>
      <c r="M23" s="175"/>
      <c r="N23" s="171">
        <v>0.5</v>
      </c>
      <c r="O23" s="24"/>
      <c r="P23" s="87"/>
      <c r="Q23" s="77"/>
      <c r="R23" s="24"/>
      <c r="S23" s="24"/>
      <c r="T23" s="170">
        <v>0.5</v>
      </c>
      <c r="U23" s="485"/>
      <c r="V23" s="485"/>
      <c r="W23" s="486"/>
      <c r="X23" s="484"/>
      <c r="Y23" s="496"/>
      <c r="Z23" s="498"/>
      <c r="AA23" s="509"/>
      <c r="AB23" s="498"/>
    </row>
    <row r="24" spans="1:28" customFormat="1" ht="38.450000000000003" customHeight="1" x14ac:dyDescent="0.25">
      <c r="Y24" s="313"/>
    </row>
    <row r="25" spans="1:28" customFormat="1" ht="38.450000000000003" customHeight="1" x14ac:dyDescent="0.25">
      <c r="Y25" s="313"/>
    </row>
    <row r="26" spans="1:28" customFormat="1" ht="38.450000000000003" customHeight="1" x14ac:dyDescent="0.25">
      <c r="Y26" s="313"/>
    </row>
    <row r="27" spans="1:28" customFormat="1" ht="38.450000000000003" customHeight="1" x14ac:dyDescent="0.25">
      <c r="Y27" s="313"/>
    </row>
    <row r="28" spans="1:28" customFormat="1" ht="38.450000000000003" customHeight="1" x14ac:dyDescent="0.25"/>
    <row r="29" spans="1:28" customFormat="1" ht="38.450000000000003" customHeight="1" x14ac:dyDescent="0.25">
      <c r="Y29">
        <f>2+3+3+20+9</f>
        <v>37</v>
      </c>
    </row>
    <row r="30" spans="1:28" customFormat="1" ht="38.450000000000003" customHeight="1" x14ac:dyDescent="0.25"/>
    <row r="31" spans="1:28" customFormat="1" ht="38.450000000000003" customHeight="1" x14ac:dyDescent="0.25"/>
    <row r="32" spans="1:28" customFormat="1" ht="21" customHeight="1" x14ac:dyDescent="0.25"/>
    <row r="33" customFormat="1" x14ac:dyDescent="0.25"/>
    <row r="34" customFormat="1" ht="15.75" customHeight="1" x14ac:dyDescent="0.25"/>
    <row r="35" customFormat="1" x14ac:dyDescent="0.25"/>
    <row r="36" customFormat="1" ht="22.5" customHeigh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ht="21" customHeight="1" x14ac:dyDescent="0.25"/>
    <row r="45" customFormat="1" x14ac:dyDescent="0.25"/>
    <row r="46" customFormat="1" ht="15.75" customHeight="1" x14ac:dyDescent="0.25"/>
    <row r="47" customFormat="1" x14ac:dyDescent="0.25"/>
    <row r="48" customFormat="1" x14ac:dyDescent="0.25"/>
    <row r="49" customFormat="1" ht="49.5" customHeight="1" x14ac:dyDescent="0.25"/>
    <row r="50" customFormat="1" ht="15.75" customHeight="1" x14ac:dyDescent="0.25"/>
    <row r="51" customFormat="1" x14ac:dyDescent="0.25"/>
    <row r="52" customFormat="1" x14ac:dyDescent="0.25"/>
    <row r="53" customFormat="1" ht="24.75" customHeight="1" x14ac:dyDescent="0.25"/>
    <row r="54" customFormat="1" x14ac:dyDescent="0.25"/>
    <row r="55" customFormat="1" x14ac:dyDescent="0.25"/>
    <row r="56" customFormat="1" x14ac:dyDescent="0.25"/>
    <row r="57"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29">
    <mergeCell ref="Y12:Y13"/>
    <mergeCell ref="Z12:Z13"/>
    <mergeCell ref="AA12:AA13"/>
    <mergeCell ref="AB12:AB13"/>
    <mergeCell ref="Y20:Y21"/>
    <mergeCell ref="Z20:Z21"/>
    <mergeCell ref="AB20:AB21"/>
    <mergeCell ref="Y22:Y23"/>
    <mergeCell ref="Z22:Z23"/>
    <mergeCell ref="AB22:AB23"/>
    <mergeCell ref="Y14:Y15"/>
    <mergeCell ref="Z14:Z15"/>
    <mergeCell ref="AA14:AA15"/>
    <mergeCell ref="AB14:AB15"/>
    <mergeCell ref="Y16:Y17"/>
    <mergeCell ref="Z16:Z17"/>
    <mergeCell ref="AA16:AA17"/>
    <mergeCell ref="AB16:AB17"/>
    <mergeCell ref="Y18:Y19"/>
    <mergeCell ref="Z18:Z19"/>
    <mergeCell ref="AA18:AA19"/>
    <mergeCell ref="AB18:AB19"/>
    <mergeCell ref="AA20:AA21"/>
    <mergeCell ref="AA22:AA23"/>
    <mergeCell ref="Y8:Y9"/>
    <mergeCell ref="Z8:Z9"/>
    <mergeCell ref="AA8:AA9"/>
    <mergeCell ref="AB8:AB9"/>
    <mergeCell ref="Y10:Y11"/>
    <mergeCell ref="Z10:Z11"/>
    <mergeCell ref="AA10:AA11"/>
    <mergeCell ref="AB10:AB11"/>
    <mergeCell ref="W8:W9"/>
    <mergeCell ref="W6:W7"/>
    <mergeCell ref="X6:X7"/>
    <mergeCell ref="Y6:Y7"/>
    <mergeCell ref="Z6:Z7"/>
    <mergeCell ref="AA6:AA7"/>
    <mergeCell ref="AB6:AB7"/>
    <mergeCell ref="A12:A13"/>
    <mergeCell ref="F14:F15"/>
    <mergeCell ref="D14:D15"/>
    <mergeCell ref="C14:C15"/>
    <mergeCell ref="B14:B15"/>
    <mergeCell ref="D12:D13"/>
    <mergeCell ref="C12:C13"/>
    <mergeCell ref="B12:B13"/>
    <mergeCell ref="E12:E13"/>
    <mergeCell ref="G12:G13"/>
    <mergeCell ref="U12:U13"/>
    <mergeCell ref="V12:V13"/>
    <mergeCell ref="W12:W13"/>
    <mergeCell ref="X12:X13"/>
    <mergeCell ref="F12:F13"/>
    <mergeCell ref="G8:G9"/>
    <mergeCell ref="U8:U9"/>
    <mergeCell ref="V8:V9"/>
    <mergeCell ref="U22:U23"/>
    <mergeCell ref="V22:V23"/>
    <mergeCell ref="W22:W23"/>
    <mergeCell ref="U16:U17"/>
    <mergeCell ref="V16:V17"/>
    <mergeCell ref="A14:A15"/>
    <mergeCell ref="G18:G19"/>
    <mergeCell ref="U18:U19"/>
    <mergeCell ref="V18:V19"/>
    <mergeCell ref="G14:G15"/>
    <mergeCell ref="U14:U15"/>
    <mergeCell ref="V14:V15"/>
    <mergeCell ref="G16:G17"/>
    <mergeCell ref="W20:W21"/>
    <mergeCell ref="E16:E17"/>
    <mergeCell ref="D16:D19"/>
    <mergeCell ref="C16:C19"/>
    <mergeCell ref="B16:B19"/>
    <mergeCell ref="A16:A19"/>
    <mergeCell ref="A20:A23"/>
    <mergeCell ref="B20:B23"/>
    <mergeCell ref="C20:C23"/>
    <mergeCell ref="D20:D23"/>
    <mergeCell ref="E20:E21"/>
    <mergeCell ref="X22:X23"/>
    <mergeCell ref="F20:F23"/>
    <mergeCell ref="G20:G21"/>
    <mergeCell ref="U20:U21"/>
    <mergeCell ref="V20:V21"/>
    <mergeCell ref="W16:W17"/>
    <mergeCell ref="X16:X17"/>
    <mergeCell ref="X8:X9"/>
    <mergeCell ref="E10:E11"/>
    <mergeCell ref="G10:G11"/>
    <mergeCell ref="U10:U11"/>
    <mergeCell ref="V10:V11"/>
    <mergeCell ref="W10:W11"/>
    <mergeCell ref="E8:E9"/>
    <mergeCell ref="W14:W15"/>
    <mergeCell ref="X14:X15"/>
    <mergeCell ref="E14:E15"/>
    <mergeCell ref="E18:E19"/>
    <mergeCell ref="F16:F19"/>
    <mergeCell ref="W18:W19"/>
    <mergeCell ref="X18:X19"/>
    <mergeCell ref="X20:X21"/>
    <mergeCell ref="E22:E23"/>
    <mergeCell ref="G22:G23"/>
    <mergeCell ref="C8:C11"/>
    <mergeCell ref="B8:B11"/>
    <mergeCell ref="A8:A11"/>
    <mergeCell ref="A1:AB1"/>
    <mergeCell ref="A4:G5"/>
    <mergeCell ref="H4:V5"/>
    <mergeCell ref="W4:X5"/>
    <mergeCell ref="Y4:AB4"/>
    <mergeCell ref="I6:L6"/>
    <mergeCell ref="M6:P6"/>
    <mergeCell ref="Q6:T6"/>
    <mergeCell ref="X10:X11"/>
    <mergeCell ref="F8:F11"/>
    <mergeCell ref="A6:A7"/>
    <mergeCell ref="B6:B7"/>
    <mergeCell ref="C6:C7"/>
    <mergeCell ref="D6:D7"/>
    <mergeCell ref="E6:E7"/>
    <mergeCell ref="F6:F7"/>
    <mergeCell ref="G6:G7"/>
    <mergeCell ref="H6:H7"/>
    <mergeCell ref="U6:U7"/>
    <mergeCell ref="V6:V7"/>
    <mergeCell ref="D8:D11"/>
  </mergeCells>
  <conditionalFormatting sqref="J9:L9">
    <cfRule type="cellIs" dxfId="73" priority="1" operator="equal">
      <formula>0</formula>
    </cfRule>
    <cfRule type="cellIs" dxfId="72" priority="2" operator="lessThan">
      <formula>0.99</formula>
    </cfRule>
    <cfRule type="cellIs" dxfId="71" priority="3" operator="equal">
      <formula>$K$8</formula>
    </cfRule>
    <cfRule type="cellIs" dxfId="70" priority="4" operator="equal">
      <formula>0</formula>
    </cfRule>
    <cfRule type="cellIs" dxfId="69" priority="5" operator="lessThan">
      <formula>$L$10</formula>
    </cfRule>
    <cfRule type="cellIs" dxfId="68" priority="6" operator="equal">
      <formula>$L$10</formula>
    </cfRule>
    <cfRule type="colorScale" priority="7">
      <colorScale>
        <cfvo type="num" val="79"/>
        <cfvo type="num" val="80"/>
        <cfvo type="num" val="100"/>
        <color rgb="FFFF0000"/>
        <color rgb="FFFFEB84"/>
        <color rgb="FF63BE7B"/>
      </colorScale>
    </cfRule>
  </conditionalFormatting>
  <hyperlinks>
    <hyperlink ref="AA18:AA19" r:id="rId1" display="https://juspemil.sharepoint.com/:b:/s/OficinadePlaneacion/ERhYfTfZNP9MrFYgeZKAkQQBJLJEgxqAwdhDamuQeCVKAw?e=FAelFA" xr:uid="{6ABAF653-2442-4098-984A-435F195EF60C}"/>
    <hyperlink ref="AA12:AA13" r:id="rId2" display="https://juspemil-my.sharepoint.com/:b:/g/personal/diana_murcia_justiciamilitar_gov_co/ESTWf6iMM9ZOpENbWx-1xoQBAwjAOJsTvU0xbYocoIUcAw?e=ubfcb3" xr:uid="{6D089C62-9399-4C78-9708-8E2F763819E1}"/>
    <hyperlink ref="AA10:AA11" r:id="rId3" display="https://juspemil-my.sharepoint.com/:b:/g/personal/diana_murcia_justiciamilitar_gov_co/Ec1m6QtQxtFCugMXS-CHI2EBVexvD_uWLMHQ-gwBSW-cwA?e=5OCWDU" xr:uid="{CC343103-3640-40B2-8FC4-FFCD7907758B}"/>
    <hyperlink ref="AA14:AA15" r:id="rId4" display="https://juspemil.sharepoint.com/:b:/s/OficinadePlaneacion/EVUCTXExwd9BkjJUVANgTa8BYUlKoxEajx7DSrEiXV0znw?e=w3Bz9T" xr:uid="{148EE07F-655D-44A8-8C64-404E81B1ED73}"/>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5"/>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B47"/>
  <sheetViews>
    <sheetView view="pageBreakPreview" topLeftCell="Y35" zoomScale="50" zoomScaleNormal="73" zoomScaleSheetLayoutView="50" workbookViewId="0">
      <selection activeCell="AA44" sqref="AA44:AA45"/>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19.42578125" style="5" customWidth="1"/>
    <col min="5" max="5" width="41.85546875" style="5" customWidth="1"/>
    <col min="6" max="6" width="18" style="6" bestFit="1" customWidth="1"/>
    <col min="7" max="7" width="40" style="5" customWidth="1"/>
    <col min="8" max="8" width="11.42578125" style="5" customWidth="1"/>
    <col min="9" max="16" width="6.85546875" style="5" customWidth="1"/>
    <col min="17" max="22" width="11.42578125" style="5" customWidth="1"/>
    <col min="23" max="24" width="15.85546875" style="5" customWidth="1"/>
    <col min="25" max="25" width="99.7109375" style="5" customWidth="1"/>
    <col min="26" max="26" width="62.85546875" style="5" customWidth="1"/>
    <col min="27" max="27" width="71.570312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99"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2"/>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2"/>
      <c r="U3" s="2"/>
      <c r="V3" s="2"/>
      <c r="W3" s="2"/>
      <c r="X3" s="2"/>
      <c r="Y3" s="2"/>
      <c r="Z3" s="2"/>
      <c r="AA3" s="2"/>
      <c r="AB3" s="2"/>
    </row>
    <row r="4" spans="1:28" ht="14.45" customHeight="1" x14ac:dyDescent="0.25">
      <c r="A4" s="334" t="s">
        <v>1</v>
      </c>
      <c r="B4" s="334"/>
      <c r="C4" s="334"/>
      <c r="D4" s="334"/>
      <c r="E4" s="334"/>
      <c r="F4" s="334"/>
      <c r="G4" s="334"/>
      <c r="H4" s="335" t="s">
        <v>2</v>
      </c>
      <c r="I4" s="335"/>
      <c r="J4" s="335"/>
      <c r="K4" s="335"/>
      <c r="L4" s="335"/>
      <c r="M4" s="335"/>
      <c r="N4" s="335"/>
      <c r="O4" s="335"/>
      <c r="P4" s="335"/>
      <c r="Q4" s="335"/>
      <c r="R4" s="335"/>
      <c r="S4" s="335"/>
      <c r="T4" s="335"/>
      <c r="U4" s="335"/>
      <c r="V4" s="335"/>
      <c r="W4" s="336" t="s">
        <v>3</v>
      </c>
      <c r="X4" s="336"/>
      <c r="Y4" s="337" t="s">
        <v>4</v>
      </c>
      <c r="Z4" s="337"/>
      <c r="AA4" s="337"/>
      <c r="AB4" s="337"/>
    </row>
    <row r="5" spans="1:28" ht="33.6" customHeight="1" thickBot="1" x14ac:dyDescent="0.3">
      <c r="A5" s="334"/>
      <c r="B5" s="334"/>
      <c r="C5" s="334"/>
      <c r="D5" s="334"/>
      <c r="E5" s="334"/>
      <c r="F5" s="334"/>
      <c r="G5" s="334"/>
      <c r="H5" s="335"/>
      <c r="I5" s="568"/>
      <c r="J5" s="568"/>
      <c r="K5" s="568"/>
      <c r="L5" s="568"/>
      <c r="M5" s="568"/>
      <c r="N5" s="568"/>
      <c r="O5" s="568"/>
      <c r="P5" s="568"/>
      <c r="Q5" s="335"/>
      <c r="R5" s="335"/>
      <c r="S5" s="335"/>
      <c r="T5" s="335"/>
      <c r="U5" s="335"/>
      <c r="V5" s="335"/>
      <c r="W5" s="336"/>
      <c r="X5" s="336"/>
      <c r="Y5" s="36" t="s">
        <v>5</v>
      </c>
      <c r="Z5" s="36" t="s">
        <v>6</v>
      </c>
      <c r="AA5" s="36" t="s">
        <v>7</v>
      </c>
      <c r="AB5" s="36" t="s">
        <v>8</v>
      </c>
    </row>
    <row r="6" spans="1:28" ht="63" customHeight="1" x14ac:dyDescent="0.25">
      <c r="A6" s="523" t="s">
        <v>9</v>
      </c>
      <c r="B6" s="523" t="s">
        <v>10</v>
      </c>
      <c r="C6" s="523" t="s">
        <v>11</v>
      </c>
      <c r="D6" s="523" t="s">
        <v>12</v>
      </c>
      <c r="E6" s="523" t="s">
        <v>13</v>
      </c>
      <c r="F6" s="523" t="s">
        <v>14</v>
      </c>
      <c r="G6" s="523" t="s">
        <v>15</v>
      </c>
      <c r="H6" s="63" t="s">
        <v>16</v>
      </c>
      <c r="I6" s="569" t="s">
        <v>17</v>
      </c>
      <c r="J6" s="570"/>
      <c r="K6" s="570"/>
      <c r="L6" s="571"/>
      <c r="M6" s="572" t="s">
        <v>18</v>
      </c>
      <c r="N6" s="573"/>
      <c r="O6" s="573"/>
      <c r="P6" s="574"/>
      <c r="Q6" s="575" t="s">
        <v>19</v>
      </c>
      <c r="R6" s="576"/>
      <c r="S6" s="576"/>
      <c r="T6" s="577"/>
      <c r="U6" s="524" t="s">
        <v>174</v>
      </c>
      <c r="V6" s="525" t="s">
        <v>21</v>
      </c>
      <c r="W6" s="518" t="s">
        <v>22</v>
      </c>
      <c r="X6" s="518" t="s">
        <v>23</v>
      </c>
      <c r="Y6" s="519" t="s">
        <v>24</v>
      </c>
      <c r="Z6" s="519" t="s">
        <v>25</v>
      </c>
      <c r="AA6" s="519" t="s">
        <v>26</v>
      </c>
      <c r="AB6" s="519" t="s">
        <v>27</v>
      </c>
    </row>
    <row r="7" spans="1:28" x14ac:dyDescent="0.25">
      <c r="A7" s="523"/>
      <c r="B7" s="523"/>
      <c r="C7" s="523"/>
      <c r="D7" s="523"/>
      <c r="E7" s="523"/>
      <c r="F7" s="523"/>
      <c r="G7" s="523"/>
      <c r="H7" s="63"/>
      <c r="I7" s="123">
        <v>1</v>
      </c>
      <c r="J7" s="30">
        <v>2</v>
      </c>
      <c r="K7" s="30">
        <v>3</v>
      </c>
      <c r="L7" s="58">
        <v>4</v>
      </c>
      <c r="M7" s="128">
        <v>5</v>
      </c>
      <c r="N7" s="17">
        <v>6</v>
      </c>
      <c r="O7" s="17">
        <v>7</v>
      </c>
      <c r="P7" s="129">
        <v>8</v>
      </c>
      <c r="Q7" s="122"/>
      <c r="R7" s="16"/>
      <c r="S7" s="16"/>
      <c r="T7" s="187"/>
      <c r="U7" s="524"/>
      <c r="V7" s="525"/>
      <c r="W7" s="518"/>
      <c r="X7" s="518"/>
      <c r="Y7" s="519"/>
      <c r="Z7" s="519"/>
      <c r="AA7" s="519"/>
      <c r="AB7" s="519"/>
    </row>
    <row r="8" spans="1:28" ht="118.5" customHeight="1" x14ac:dyDescent="0.25">
      <c r="A8" s="560" t="s">
        <v>268</v>
      </c>
      <c r="B8" s="560" t="s">
        <v>269</v>
      </c>
      <c r="C8" s="344" t="s">
        <v>259</v>
      </c>
      <c r="D8" s="561" t="s">
        <v>270</v>
      </c>
      <c r="E8" s="344" t="s">
        <v>271</v>
      </c>
      <c r="F8" s="342" t="s">
        <v>272</v>
      </c>
      <c r="G8" s="344" t="s">
        <v>273</v>
      </c>
      <c r="H8" s="63" t="s">
        <v>35</v>
      </c>
      <c r="I8" s="124"/>
      <c r="J8" s="46"/>
      <c r="K8" s="51">
        <v>1</v>
      </c>
      <c r="L8" s="65"/>
      <c r="M8" s="124"/>
      <c r="N8" s="46"/>
      <c r="O8" s="46"/>
      <c r="P8" s="65"/>
      <c r="Q8" s="55"/>
      <c r="R8" s="46"/>
      <c r="S8" s="46"/>
      <c r="T8" s="65"/>
      <c r="U8" s="338">
        <f>SUM(Q8:T8)</f>
        <v>0</v>
      </c>
      <c r="V8" s="339">
        <f>SUM(Q9:T9)</f>
        <v>0</v>
      </c>
      <c r="W8" s="340">
        <f>SUM(I9:T9)</f>
        <v>1</v>
      </c>
      <c r="X8" s="522" t="e">
        <f>+V8/U8</f>
        <v>#DIV/0!</v>
      </c>
      <c r="Y8" s="343" t="s">
        <v>274</v>
      </c>
      <c r="Z8" s="343" t="s">
        <v>37</v>
      </c>
      <c r="AA8" s="343" t="s">
        <v>275</v>
      </c>
      <c r="AB8" s="515" t="s">
        <v>128</v>
      </c>
    </row>
    <row r="9" spans="1:28" ht="42" customHeight="1" x14ac:dyDescent="0.25">
      <c r="A9" s="560"/>
      <c r="B9" s="560"/>
      <c r="C9" s="344"/>
      <c r="D9" s="561"/>
      <c r="E9" s="344"/>
      <c r="F9" s="342"/>
      <c r="G9" s="344"/>
      <c r="H9" s="63" t="s">
        <v>39</v>
      </c>
      <c r="I9" s="151"/>
      <c r="J9" s="47"/>
      <c r="K9" s="53">
        <v>1</v>
      </c>
      <c r="L9" s="152"/>
      <c r="M9" s="124"/>
      <c r="N9" s="46"/>
      <c r="O9" s="46"/>
      <c r="P9" s="65"/>
      <c r="Q9" s="55"/>
      <c r="R9" s="46"/>
      <c r="S9" s="46"/>
      <c r="T9" s="65"/>
      <c r="U9" s="338"/>
      <c r="V9" s="339"/>
      <c r="W9" s="340"/>
      <c r="X9" s="522"/>
      <c r="Y9" s="343"/>
      <c r="Z9" s="343"/>
      <c r="AA9" s="343"/>
      <c r="AB9" s="515"/>
    </row>
    <row r="10" spans="1:28" ht="99.75" customHeight="1" x14ac:dyDescent="0.25">
      <c r="A10" s="560"/>
      <c r="B10" s="560"/>
      <c r="C10" s="344"/>
      <c r="D10" s="561"/>
      <c r="E10" s="344" t="s">
        <v>276</v>
      </c>
      <c r="F10" s="342"/>
      <c r="G10" s="344" t="s">
        <v>277</v>
      </c>
      <c r="H10" s="63" t="s">
        <v>35</v>
      </c>
      <c r="I10" s="124"/>
      <c r="J10" s="46"/>
      <c r="K10" s="18"/>
      <c r="L10" s="61">
        <v>0.2</v>
      </c>
      <c r="M10" s="124"/>
      <c r="N10" s="46"/>
      <c r="O10" s="18"/>
      <c r="P10" s="61">
        <v>0.5</v>
      </c>
      <c r="Q10" s="57"/>
      <c r="R10" s="48"/>
      <c r="S10" s="49"/>
      <c r="T10" s="61">
        <v>0.3</v>
      </c>
      <c r="U10" s="338">
        <f>SUM(Q10:T10)</f>
        <v>0.3</v>
      </c>
      <c r="V10" s="339">
        <f>SUM(Q11:T11)</f>
        <v>0.22</v>
      </c>
      <c r="W10" s="530">
        <f>SUM(I11:T11)</f>
        <v>1</v>
      </c>
      <c r="X10" s="522">
        <f>+V10/U10</f>
        <v>0.73333333333333339</v>
      </c>
      <c r="Y10" s="343" t="s">
        <v>278</v>
      </c>
      <c r="Z10" s="343" t="s">
        <v>37</v>
      </c>
      <c r="AA10" s="528" t="s">
        <v>279</v>
      </c>
      <c r="AB10" s="515" t="s">
        <v>37</v>
      </c>
    </row>
    <row r="11" spans="1:28" ht="89.25" customHeight="1" x14ac:dyDescent="0.25">
      <c r="A11" s="560"/>
      <c r="B11" s="560"/>
      <c r="C11" s="344"/>
      <c r="D11" s="561"/>
      <c r="E11" s="344"/>
      <c r="F11" s="342"/>
      <c r="G11" s="344"/>
      <c r="H11" s="63" t="s">
        <v>39</v>
      </c>
      <c r="I11" s="151"/>
      <c r="J11" s="47"/>
      <c r="K11" s="47"/>
      <c r="L11" s="152">
        <v>0.18</v>
      </c>
      <c r="M11" s="124"/>
      <c r="N11" s="46"/>
      <c r="O11" s="18"/>
      <c r="P11" s="53">
        <v>0.6</v>
      </c>
      <c r="Q11" s="57"/>
      <c r="R11" s="48"/>
      <c r="S11" s="49"/>
      <c r="T11" s="166">
        <v>0.22</v>
      </c>
      <c r="U11" s="338"/>
      <c r="V11" s="339"/>
      <c r="W11" s="530"/>
      <c r="X11" s="522"/>
      <c r="Y11" s="343"/>
      <c r="Z11" s="343"/>
      <c r="AA11" s="529"/>
      <c r="AB11" s="515"/>
    </row>
    <row r="12" spans="1:28" ht="42" customHeight="1" x14ac:dyDescent="0.25">
      <c r="A12" s="560"/>
      <c r="B12" s="560"/>
      <c r="C12" s="344"/>
      <c r="D12" s="561"/>
      <c r="E12" s="344" t="s">
        <v>280</v>
      </c>
      <c r="F12" s="342"/>
      <c r="G12" s="344" t="s">
        <v>281</v>
      </c>
      <c r="H12" s="63" t="s">
        <v>35</v>
      </c>
      <c r="I12" s="153"/>
      <c r="J12" s="147"/>
      <c r="K12" s="147"/>
      <c r="L12" s="65"/>
      <c r="M12" s="124"/>
      <c r="N12" s="51">
        <v>1</v>
      </c>
      <c r="O12" s="46"/>
      <c r="P12" s="65"/>
      <c r="Q12" s="55"/>
      <c r="R12" s="46"/>
      <c r="S12" s="46"/>
      <c r="T12" s="65"/>
      <c r="U12" s="338">
        <f>SUM(Q12:T12)</f>
        <v>0</v>
      </c>
      <c r="V12" s="339">
        <f>SUM(Q13:T13)</f>
        <v>0</v>
      </c>
      <c r="W12" s="340">
        <f>SUM(I13:P13)</f>
        <v>1</v>
      </c>
      <c r="X12" s="522" t="e">
        <f>+V12/U12</f>
        <v>#DIV/0!</v>
      </c>
      <c r="Y12" s="343" t="s">
        <v>282</v>
      </c>
      <c r="Z12" s="513" t="s">
        <v>37</v>
      </c>
      <c r="AA12" s="520" t="s">
        <v>283</v>
      </c>
      <c r="AB12" s="521" t="s">
        <v>284</v>
      </c>
    </row>
    <row r="13" spans="1:28" ht="42" customHeight="1" x14ac:dyDescent="0.25">
      <c r="A13" s="560"/>
      <c r="B13" s="560"/>
      <c r="C13" s="344"/>
      <c r="D13" s="561"/>
      <c r="E13" s="344"/>
      <c r="F13" s="342"/>
      <c r="G13" s="344"/>
      <c r="H13" s="63" t="s">
        <v>39</v>
      </c>
      <c r="I13" s="124"/>
      <c r="J13" s="46"/>
      <c r="K13" s="46"/>
      <c r="L13" s="65"/>
      <c r="M13" s="124"/>
      <c r="N13" s="53">
        <v>1</v>
      </c>
      <c r="O13" s="46"/>
      <c r="P13" s="65"/>
      <c r="Q13" s="55"/>
      <c r="R13" s="46"/>
      <c r="S13" s="46"/>
      <c r="T13" s="65"/>
      <c r="U13" s="338"/>
      <c r="V13" s="339"/>
      <c r="W13" s="340"/>
      <c r="X13" s="522"/>
      <c r="Y13" s="343"/>
      <c r="Z13" s="513"/>
      <c r="AA13" s="517"/>
      <c r="AB13" s="521"/>
    </row>
    <row r="14" spans="1:28" ht="42" customHeight="1" x14ac:dyDescent="0.25">
      <c r="A14" s="560"/>
      <c r="B14" s="560"/>
      <c r="C14" s="344"/>
      <c r="D14" s="561"/>
      <c r="E14" s="344" t="s">
        <v>285</v>
      </c>
      <c r="F14" s="342"/>
      <c r="G14" s="344" t="s">
        <v>286</v>
      </c>
      <c r="H14" s="63" t="s">
        <v>35</v>
      </c>
      <c r="I14" s="154"/>
      <c r="J14" s="147"/>
      <c r="K14" s="150"/>
      <c r="L14" s="61">
        <v>0.33300000000000002</v>
      </c>
      <c r="M14" s="124"/>
      <c r="N14" s="46"/>
      <c r="O14" s="18"/>
      <c r="P14" s="61">
        <v>0.33300000000000002</v>
      </c>
      <c r="Q14" s="57"/>
      <c r="R14" s="48"/>
      <c r="S14" s="49"/>
      <c r="T14" s="61">
        <v>0.33300000000000002</v>
      </c>
      <c r="U14" s="338">
        <f>SUM(Q14:T14)</f>
        <v>0.33300000000000002</v>
      </c>
      <c r="V14" s="339">
        <f>SUM(Q15:T15)</f>
        <v>0.33300000000000002</v>
      </c>
      <c r="W14" s="530">
        <f>SUM(I15:T15)</f>
        <v>0.99900000000000011</v>
      </c>
      <c r="X14" s="522">
        <f>+V14/U14</f>
        <v>1</v>
      </c>
      <c r="Y14" s="343" t="s">
        <v>287</v>
      </c>
      <c r="Z14" s="513" t="s">
        <v>37</v>
      </c>
      <c r="AA14" s="528" t="s">
        <v>279</v>
      </c>
      <c r="AB14" s="515" t="s">
        <v>37</v>
      </c>
    </row>
    <row r="15" spans="1:28" ht="42" customHeight="1" thickBot="1" x14ac:dyDescent="0.3">
      <c r="A15" s="567"/>
      <c r="B15" s="567"/>
      <c r="C15" s="557"/>
      <c r="D15" s="565"/>
      <c r="E15" s="557"/>
      <c r="F15" s="552"/>
      <c r="G15" s="557"/>
      <c r="H15" s="197" t="s">
        <v>39</v>
      </c>
      <c r="I15" s="198"/>
      <c r="J15" s="199"/>
      <c r="K15" s="199"/>
      <c r="L15" s="200">
        <v>0.33300000000000002</v>
      </c>
      <c r="M15" s="132"/>
      <c r="N15" s="133"/>
      <c r="O15" s="157"/>
      <c r="P15" s="200">
        <v>0.33300000000000002</v>
      </c>
      <c r="Q15" s="201"/>
      <c r="R15" s="141"/>
      <c r="S15" s="202"/>
      <c r="T15" s="200">
        <v>0.33300000000000002</v>
      </c>
      <c r="U15" s="549"/>
      <c r="V15" s="544"/>
      <c r="W15" s="531"/>
      <c r="X15" s="537"/>
      <c r="Y15" s="533"/>
      <c r="Z15" s="527"/>
      <c r="AA15" s="529"/>
      <c r="AB15" s="515"/>
    </row>
    <row r="16" spans="1:28" ht="51.75" customHeight="1" x14ac:dyDescent="0.25">
      <c r="A16" s="566" t="s">
        <v>268</v>
      </c>
      <c r="B16" s="566" t="s">
        <v>269</v>
      </c>
      <c r="C16" s="553" t="s">
        <v>259</v>
      </c>
      <c r="D16" s="564" t="s">
        <v>288</v>
      </c>
      <c r="E16" s="555" t="s">
        <v>289</v>
      </c>
      <c r="F16" s="551" t="s">
        <v>290</v>
      </c>
      <c r="G16" s="555" t="s">
        <v>291</v>
      </c>
      <c r="H16" s="207" t="s">
        <v>35</v>
      </c>
      <c r="I16" s="208"/>
      <c r="J16" s="209"/>
      <c r="K16" s="209"/>
      <c r="L16" s="210"/>
      <c r="M16" s="211"/>
      <c r="N16" s="212"/>
      <c r="O16" s="212"/>
      <c r="P16" s="213">
        <v>1</v>
      </c>
      <c r="Q16" s="214"/>
      <c r="R16" s="212"/>
      <c r="S16" s="212"/>
      <c r="T16" s="210"/>
      <c r="U16" s="548">
        <f>SUM(Q16:T16)</f>
        <v>0</v>
      </c>
      <c r="V16" s="545">
        <f>SUM(Q17:T17)</f>
        <v>0</v>
      </c>
      <c r="W16" s="532">
        <f>SUM(I17:T17)</f>
        <v>1</v>
      </c>
      <c r="X16" s="540" t="e">
        <f>+V16/U16</f>
        <v>#DIV/0!</v>
      </c>
      <c r="Y16" s="579"/>
      <c r="Z16" s="580" t="s">
        <v>37</v>
      </c>
      <c r="AA16" s="581" t="s">
        <v>292</v>
      </c>
      <c r="AB16" s="578" t="s">
        <v>37</v>
      </c>
    </row>
    <row r="17" spans="1:28" ht="42" customHeight="1" x14ac:dyDescent="0.25">
      <c r="A17" s="560"/>
      <c r="B17" s="560"/>
      <c r="C17" s="344"/>
      <c r="D17" s="561"/>
      <c r="E17" s="345"/>
      <c r="F17" s="342"/>
      <c r="G17" s="345"/>
      <c r="H17" s="63" t="s">
        <v>39</v>
      </c>
      <c r="I17" s="124"/>
      <c r="J17" s="46"/>
      <c r="K17" s="46"/>
      <c r="L17" s="65"/>
      <c r="M17" s="124"/>
      <c r="N17" s="46"/>
      <c r="O17" s="46"/>
      <c r="P17" s="62">
        <v>1</v>
      </c>
      <c r="Q17" s="55"/>
      <c r="R17" s="46"/>
      <c r="S17" s="46"/>
      <c r="T17" s="65"/>
      <c r="U17" s="338"/>
      <c r="V17" s="339"/>
      <c r="W17" s="340"/>
      <c r="X17" s="522"/>
      <c r="Y17" s="343"/>
      <c r="Z17" s="513"/>
      <c r="AA17" s="517"/>
      <c r="AB17" s="515"/>
    </row>
    <row r="18" spans="1:28" ht="42" customHeight="1" x14ac:dyDescent="0.25">
      <c r="A18" s="560"/>
      <c r="B18" s="560"/>
      <c r="C18" s="344"/>
      <c r="D18" s="561"/>
      <c r="E18" s="345" t="s">
        <v>293</v>
      </c>
      <c r="F18" s="342"/>
      <c r="G18" s="344" t="s">
        <v>294</v>
      </c>
      <c r="H18" s="63" t="s">
        <v>35</v>
      </c>
      <c r="I18" s="154"/>
      <c r="J18" s="147"/>
      <c r="K18" s="150"/>
      <c r="L18" s="155"/>
      <c r="M18" s="124"/>
      <c r="N18" s="46"/>
      <c r="O18" s="18"/>
      <c r="P18" s="155"/>
      <c r="Q18" s="57"/>
      <c r="R18" s="48"/>
      <c r="S18" s="49"/>
      <c r="T18" s="61">
        <v>1</v>
      </c>
      <c r="U18" s="338">
        <f>SUM(Q18:T18)</f>
        <v>1</v>
      </c>
      <c r="V18" s="339">
        <f>SUM(Q19:T19)</f>
        <v>1</v>
      </c>
      <c r="W18" s="530">
        <f>SUM(I19:T19)</f>
        <v>1</v>
      </c>
      <c r="X18" s="522">
        <f>+V18/U18</f>
        <v>1</v>
      </c>
      <c r="Y18" s="343" t="s">
        <v>295</v>
      </c>
      <c r="Z18" s="513" t="s">
        <v>37</v>
      </c>
      <c r="AA18" s="513" t="s">
        <v>296</v>
      </c>
      <c r="AB18" s="515" t="s">
        <v>37</v>
      </c>
    </row>
    <row r="19" spans="1:28" ht="42" customHeight="1" thickBot="1" x14ac:dyDescent="0.3">
      <c r="A19" s="567"/>
      <c r="B19" s="567"/>
      <c r="C19" s="557"/>
      <c r="D19" s="565"/>
      <c r="E19" s="556"/>
      <c r="F19" s="552"/>
      <c r="G19" s="557"/>
      <c r="H19" s="197" t="s">
        <v>39</v>
      </c>
      <c r="I19" s="132"/>
      <c r="J19" s="133"/>
      <c r="K19" s="133"/>
      <c r="L19" s="134"/>
      <c r="M19" s="132"/>
      <c r="N19" s="133"/>
      <c r="O19" s="157"/>
      <c r="P19" s="158"/>
      <c r="Q19" s="201"/>
      <c r="R19" s="141"/>
      <c r="S19" s="202"/>
      <c r="T19" s="200">
        <v>1</v>
      </c>
      <c r="U19" s="549"/>
      <c r="V19" s="544"/>
      <c r="W19" s="531"/>
      <c r="X19" s="537"/>
      <c r="Y19" s="533"/>
      <c r="Z19" s="527"/>
      <c r="AA19" s="527"/>
      <c r="AB19" s="515"/>
    </row>
    <row r="20" spans="1:28" ht="42" customHeight="1" x14ac:dyDescent="0.25">
      <c r="A20" s="566" t="s">
        <v>268</v>
      </c>
      <c r="B20" s="566" t="s">
        <v>269</v>
      </c>
      <c r="C20" s="553" t="s">
        <v>259</v>
      </c>
      <c r="D20" s="564" t="s">
        <v>297</v>
      </c>
      <c r="E20" s="553" t="s">
        <v>298</v>
      </c>
      <c r="F20" s="551" t="s">
        <v>272</v>
      </c>
      <c r="G20" s="553" t="s">
        <v>299</v>
      </c>
      <c r="H20" s="207" t="s">
        <v>35</v>
      </c>
      <c r="I20" s="208"/>
      <c r="J20" s="209"/>
      <c r="K20" s="215"/>
      <c r="L20" s="216"/>
      <c r="M20" s="211"/>
      <c r="N20" s="217">
        <v>0.5</v>
      </c>
      <c r="O20" s="217">
        <v>0.5</v>
      </c>
      <c r="P20" s="216"/>
      <c r="Q20" s="218"/>
      <c r="R20" s="219"/>
      <c r="S20" s="220"/>
      <c r="T20" s="221"/>
      <c r="U20" s="548">
        <f>SUM(Q20:T20)</f>
        <v>0</v>
      </c>
      <c r="V20" s="545">
        <f>SUM(Q21:T21)</f>
        <v>0</v>
      </c>
      <c r="W20" s="532">
        <f>SUM(I21:T21)</f>
        <v>1</v>
      </c>
      <c r="X20" s="540" t="e">
        <f>+V20/U20</f>
        <v>#DIV/0!</v>
      </c>
      <c r="Y20" s="585" t="s">
        <v>300</v>
      </c>
      <c r="Z20" s="586" t="s">
        <v>37</v>
      </c>
      <c r="AA20" s="588" t="s">
        <v>301</v>
      </c>
      <c r="AB20" s="590" t="s">
        <v>37</v>
      </c>
    </row>
    <row r="21" spans="1:28" ht="42" customHeight="1" x14ac:dyDescent="0.25">
      <c r="A21" s="560"/>
      <c r="B21" s="560"/>
      <c r="C21" s="344"/>
      <c r="D21" s="561"/>
      <c r="E21" s="344"/>
      <c r="F21" s="342"/>
      <c r="G21" s="344"/>
      <c r="H21" s="63" t="s">
        <v>39</v>
      </c>
      <c r="I21" s="124"/>
      <c r="J21" s="46"/>
      <c r="K21" s="46"/>
      <c r="L21" s="65"/>
      <c r="M21" s="124"/>
      <c r="N21" s="46"/>
      <c r="O21" s="18"/>
      <c r="P21" s="62">
        <v>1</v>
      </c>
      <c r="Q21" s="57"/>
      <c r="R21" s="48"/>
      <c r="S21" s="322"/>
      <c r="T21" s="67"/>
      <c r="U21" s="338"/>
      <c r="V21" s="339"/>
      <c r="W21" s="340"/>
      <c r="X21" s="522"/>
      <c r="Y21" s="346"/>
      <c r="Z21" s="587"/>
      <c r="AA21" s="589"/>
      <c r="AB21" s="590"/>
    </row>
    <row r="22" spans="1:28" ht="42" customHeight="1" x14ac:dyDescent="0.25">
      <c r="A22" s="560"/>
      <c r="B22" s="560"/>
      <c r="C22" s="344"/>
      <c r="D22" s="561"/>
      <c r="E22" s="344" t="s">
        <v>302</v>
      </c>
      <c r="F22" s="342"/>
      <c r="G22" s="344" t="s">
        <v>303</v>
      </c>
      <c r="H22" s="63" t="s">
        <v>35</v>
      </c>
      <c r="I22" s="154"/>
      <c r="J22" s="147"/>
      <c r="K22" s="147"/>
      <c r="L22" s="65"/>
      <c r="M22" s="124"/>
      <c r="N22" s="46"/>
      <c r="O22" s="46"/>
      <c r="P22" s="61">
        <v>0.5</v>
      </c>
      <c r="Q22" s="61">
        <v>0.5</v>
      </c>
      <c r="R22" s="46"/>
      <c r="S22" s="46"/>
      <c r="T22" s="65"/>
      <c r="U22" s="338">
        <f>SUM(Q22:T22)</f>
        <v>0.5</v>
      </c>
      <c r="V22" s="339">
        <f>SUM(Q23:T23)</f>
        <v>0.5</v>
      </c>
      <c r="W22" s="530">
        <f>SUM(I23:T23)</f>
        <v>1</v>
      </c>
      <c r="X22" s="522">
        <f>+V22/U22</f>
        <v>1</v>
      </c>
      <c r="Y22" s="343" t="s">
        <v>304</v>
      </c>
      <c r="Z22" s="513" t="s">
        <v>37</v>
      </c>
      <c r="AA22" s="520" t="s">
        <v>305</v>
      </c>
      <c r="AB22" s="515" t="s">
        <v>37</v>
      </c>
    </row>
    <row r="23" spans="1:28" ht="42" customHeight="1" x14ac:dyDescent="0.25">
      <c r="A23" s="560"/>
      <c r="B23" s="560"/>
      <c r="C23" s="344"/>
      <c r="D23" s="561"/>
      <c r="E23" s="344"/>
      <c r="F23" s="342"/>
      <c r="G23" s="344"/>
      <c r="H23" s="63" t="s">
        <v>39</v>
      </c>
      <c r="I23" s="124"/>
      <c r="J23" s="46"/>
      <c r="K23" s="46"/>
      <c r="L23" s="65"/>
      <c r="M23" s="124"/>
      <c r="N23" s="46"/>
      <c r="O23" s="46"/>
      <c r="P23" s="62">
        <v>0.5</v>
      </c>
      <c r="Q23" s="284">
        <v>0.5</v>
      </c>
      <c r="R23" s="46"/>
      <c r="S23" s="46"/>
      <c r="T23" s="65"/>
      <c r="U23" s="338"/>
      <c r="V23" s="339"/>
      <c r="W23" s="530"/>
      <c r="X23" s="522"/>
      <c r="Y23" s="343"/>
      <c r="Z23" s="513"/>
      <c r="AA23" s="520"/>
      <c r="AB23" s="515"/>
    </row>
    <row r="24" spans="1:28" ht="119.25" customHeight="1" x14ac:dyDescent="0.25">
      <c r="A24" s="560"/>
      <c r="B24" s="560"/>
      <c r="C24" s="344"/>
      <c r="D24" s="561"/>
      <c r="E24" s="344" t="s">
        <v>306</v>
      </c>
      <c r="F24" s="342"/>
      <c r="G24" s="344" t="s">
        <v>307</v>
      </c>
      <c r="H24" s="63" t="s">
        <v>35</v>
      </c>
      <c r="I24" s="154"/>
      <c r="J24" s="147"/>
      <c r="K24" s="150"/>
      <c r="L24" s="155"/>
      <c r="M24" s="124"/>
      <c r="N24" s="46"/>
      <c r="O24" s="18"/>
      <c r="P24" s="155"/>
      <c r="Q24" s="57"/>
      <c r="R24" s="185">
        <v>0.33300000000000002</v>
      </c>
      <c r="S24" s="185">
        <v>0.33300000000000002</v>
      </c>
      <c r="T24" s="188">
        <v>0.33300000000000002</v>
      </c>
      <c r="U24" s="338">
        <f>SUM(Q24:T24)</f>
        <v>0.99900000000000011</v>
      </c>
      <c r="V24" s="339">
        <f>SUM(Q25:T25)</f>
        <v>0.99900000000000011</v>
      </c>
      <c r="W24" s="340">
        <f>SUM(I25:T25)</f>
        <v>0.99900000000000011</v>
      </c>
      <c r="X24" s="522">
        <f>+V24/U24</f>
        <v>1</v>
      </c>
      <c r="Y24" s="343" t="s">
        <v>308</v>
      </c>
      <c r="Z24" s="513" t="s">
        <v>37</v>
      </c>
      <c r="AA24" s="513" t="s">
        <v>309</v>
      </c>
      <c r="AB24" s="515" t="s">
        <v>37</v>
      </c>
    </row>
    <row r="25" spans="1:28" ht="62.25" customHeight="1" thickBot="1" x14ac:dyDescent="0.3">
      <c r="A25" s="560"/>
      <c r="B25" s="560"/>
      <c r="C25" s="344"/>
      <c r="D25" s="561"/>
      <c r="E25" s="344"/>
      <c r="F25" s="342"/>
      <c r="G25" s="344"/>
      <c r="H25" s="63" t="s">
        <v>39</v>
      </c>
      <c r="I25" s="124"/>
      <c r="J25" s="46"/>
      <c r="K25" s="46"/>
      <c r="L25" s="65"/>
      <c r="M25" s="124"/>
      <c r="N25" s="46"/>
      <c r="O25" s="18"/>
      <c r="P25" s="155"/>
      <c r="Q25" s="57"/>
      <c r="R25" s="293">
        <v>0.33300000000000002</v>
      </c>
      <c r="S25" s="293">
        <v>0.33300000000000002</v>
      </c>
      <c r="T25" s="328">
        <v>0.33300000000000002</v>
      </c>
      <c r="U25" s="338"/>
      <c r="V25" s="339"/>
      <c r="W25" s="340"/>
      <c r="X25" s="522"/>
      <c r="Y25" s="343"/>
      <c r="Z25" s="513"/>
      <c r="AA25" s="527"/>
      <c r="AB25" s="515"/>
    </row>
    <row r="26" spans="1:28" ht="42" customHeight="1" x14ac:dyDescent="0.25">
      <c r="A26" s="560"/>
      <c r="B26" s="560"/>
      <c r="C26" s="344"/>
      <c r="D26" s="561"/>
      <c r="E26" s="344" t="s">
        <v>310</v>
      </c>
      <c r="F26" s="342"/>
      <c r="G26" s="344" t="s">
        <v>311</v>
      </c>
      <c r="H26" s="63" t="s">
        <v>35</v>
      </c>
      <c r="I26" s="154"/>
      <c r="J26" s="147"/>
      <c r="K26" s="147"/>
      <c r="L26" s="65"/>
      <c r="M26" s="124"/>
      <c r="N26" s="46"/>
      <c r="O26" s="46"/>
      <c r="P26" s="65"/>
      <c r="Q26" s="55"/>
      <c r="R26" s="46"/>
      <c r="S26" s="46"/>
      <c r="T26" s="189">
        <v>1</v>
      </c>
      <c r="U26" s="338">
        <f>SUM(Q26:T26)</f>
        <v>1</v>
      </c>
      <c r="V26" s="339">
        <f>SUM(Q27:T27)</f>
        <v>1</v>
      </c>
      <c r="W26" s="340">
        <f>SUM(I27:T27)</f>
        <v>1</v>
      </c>
      <c r="X26" s="522">
        <f>+V26/U26</f>
        <v>1</v>
      </c>
      <c r="Y26" s="343" t="s">
        <v>312</v>
      </c>
      <c r="Z26" s="513" t="s">
        <v>37</v>
      </c>
      <c r="AA26" s="513" t="s">
        <v>309</v>
      </c>
      <c r="AB26" s="515" t="s">
        <v>37</v>
      </c>
    </row>
    <row r="27" spans="1:28" ht="42" customHeight="1" thickBot="1" x14ac:dyDescent="0.3">
      <c r="A27" s="567"/>
      <c r="B27" s="567"/>
      <c r="C27" s="557"/>
      <c r="D27" s="565"/>
      <c r="E27" s="557"/>
      <c r="F27" s="552"/>
      <c r="G27" s="557"/>
      <c r="H27" s="197" t="s">
        <v>39</v>
      </c>
      <c r="I27" s="132"/>
      <c r="J27" s="133"/>
      <c r="K27" s="133"/>
      <c r="L27" s="134"/>
      <c r="M27" s="132"/>
      <c r="N27" s="133"/>
      <c r="O27" s="133"/>
      <c r="P27" s="134"/>
      <c r="Q27" s="222"/>
      <c r="R27" s="133"/>
      <c r="S27" s="133"/>
      <c r="T27" s="285">
        <v>1</v>
      </c>
      <c r="U27" s="549"/>
      <c r="V27" s="544"/>
      <c r="W27" s="543"/>
      <c r="X27" s="537"/>
      <c r="Y27" s="533"/>
      <c r="Z27" s="527"/>
      <c r="AA27" s="527"/>
      <c r="AB27" s="515"/>
    </row>
    <row r="28" spans="1:28" ht="39" customHeight="1" x14ac:dyDescent="0.25">
      <c r="A28" s="562" t="s">
        <v>268</v>
      </c>
      <c r="B28" s="562" t="s">
        <v>269</v>
      </c>
      <c r="C28" s="558" t="s">
        <v>259</v>
      </c>
      <c r="D28" s="563" t="s">
        <v>313</v>
      </c>
      <c r="E28" s="558" t="s">
        <v>314</v>
      </c>
      <c r="F28" s="554" t="s">
        <v>315</v>
      </c>
      <c r="G28" s="558" t="s">
        <v>316</v>
      </c>
      <c r="H28" s="190" t="s">
        <v>35</v>
      </c>
      <c r="I28" s="191"/>
      <c r="J28" s="192"/>
      <c r="K28" s="203"/>
      <c r="L28" s="193"/>
      <c r="M28" s="194"/>
      <c r="N28" s="195"/>
      <c r="O28" s="176"/>
      <c r="P28" s="196">
        <v>0.5</v>
      </c>
      <c r="Q28" s="204"/>
      <c r="R28" s="205"/>
      <c r="S28" s="307">
        <v>0.5</v>
      </c>
      <c r="T28" s="206"/>
      <c r="U28" s="550">
        <f>SUM(Q28:T28)</f>
        <v>0.5</v>
      </c>
      <c r="V28" s="546">
        <f>SUM(Q29:T29)</f>
        <v>0.2</v>
      </c>
      <c r="W28" s="542">
        <f>SUM(I29:T29)</f>
        <v>1</v>
      </c>
      <c r="X28" s="538">
        <f>+V28/U28</f>
        <v>0.4</v>
      </c>
      <c r="Y28" s="343" t="s">
        <v>317</v>
      </c>
      <c r="Z28" s="582" t="s">
        <v>318</v>
      </c>
      <c r="AA28" s="583" t="s">
        <v>319</v>
      </c>
      <c r="AB28" s="343" t="s">
        <v>320</v>
      </c>
    </row>
    <row r="29" spans="1:28" ht="37.5" customHeight="1" thickBot="1" x14ac:dyDescent="0.3">
      <c r="A29" s="560"/>
      <c r="B29" s="560"/>
      <c r="C29" s="344"/>
      <c r="D29" s="561"/>
      <c r="E29" s="344"/>
      <c r="F29" s="342"/>
      <c r="G29" s="344"/>
      <c r="H29" s="63" t="s">
        <v>39</v>
      </c>
      <c r="I29" s="151"/>
      <c r="J29" s="47"/>
      <c r="K29" s="47"/>
      <c r="L29" s="156">
        <v>0.3</v>
      </c>
      <c r="M29" s="124"/>
      <c r="N29" s="46"/>
      <c r="O29" s="18"/>
      <c r="P29" s="62">
        <v>0.5</v>
      </c>
      <c r="Q29" s="57"/>
      <c r="R29" s="48"/>
      <c r="S29" s="62">
        <v>0.2</v>
      </c>
      <c r="T29" s="67"/>
      <c r="U29" s="338"/>
      <c r="V29" s="339"/>
      <c r="W29" s="530"/>
      <c r="X29" s="522"/>
      <c r="Y29" s="533"/>
      <c r="Z29" s="346"/>
      <c r="AA29" s="584"/>
      <c r="AB29" s="533"/>
    </row>
    <row r="30" spans="1:28" ht="48.75" customHeight="1" x14ac:dyDescent="0.25">
      <c r="A30" s="560"/>
      <c r="B30" s="560"/>
      <c r="C30" s="344"/>
      <c r="D30" s="561"/>
      <c r="E30" s="344" t="s">
        <v>321</v>
      </c>
      <c r="F30" s="342"/>
      <c r="G30" s="344" t="s">
        <v>322</v>
      </c>
      <c r="H30" s="63" t="s">
        <v>35</v>
      </c>
      <c r="I30" s="154"/>
      <c r="J30" s="147"/>
      <c r="K30" s="147"/>
      <c r="L30" s="65"/>
      <c r="M30" s="124"/>
      <c r="N30" s="46"/>
      <c r="O30" s="46"/>
      <c r="P30" s="61">
        <v>0.5</v>
      </c>
      <c r="Q30" s="55"/>
      <c r="R30" s="46"/>
      <c r="S30" s="46"/>
      <c r="T30" s="189">
        <v>0.5</v>
      </c>
      <c r="U30" s="338">
        <f>SUM(Q30:T30)</f>
        <v>0.5</v>
      </c>
      <c r="V30" s="339">
        <f>SUM(Q31:T31)</f>
        <v>0.5</v>
      </c>
      <c r="W30" s="340">
        <f>SUM(I31:T31)</f>
        <v>1</v>
      </c>
      <c r="X30" s="522">
        <f>+V30/U30</f>
        <v>1</v>
      </c>
      <c r="Y30" s="343" t="s">
        <v>323</v>
      </c>
      <c r="Z30" s="514" t="s">
        <v>324</v>
      </c>
      <c r="AA30" s="534" t="s">
        <v>325</v>
      </c>
      <c r="AB30" s="515" t="s">
        <v>37</v>
      </c>
    </row>
    <row r="31" spans="1:28" ht="50.25" customHeight="1" x14ac:dyDescent="0.25">
      <c r="A31" s="560"/>
      <c r="B31" s="560"/>
      <c r="C31" s="344"/>
      <c r="D31" s="561"/>
      <c r="E31" s="344"/>
      <c r="F31" s="342"/>
      <c r="G31" s="344"/>
      <c r="H31" s="63" t="s">
        <v>39</v>
      </c>
      <c r="I31" s="124"/>
      <c r="J31" s="46"/>
      <c r="K31" s="46"/>
      <c r="L31" s="65"/>
      <c r="M31" s="124"/>
      <c r="N31" s="46"/>
      <c r="O31" s="46"/>
      <c r="P31" s="162">
        <v>0.5</v>
      </c>
      <c r="Q31" s="55"/>
      <c r="R31" s="46"/>
      <c r="S31" s="46"/>
      <c r="T31" s="162">
        <v>0.5</v>
      </c>
      <c r="U31" s="338"/>
      <c r="V31" s="339"/>
      <c r="W31" s="340"/>
      <c r="X31" s="522"/>
      <c r="Y31" s="343"/>
      <c r="Z31" s="512"/>
      <c r="AA31" s="535"/>
      <c r="AB31" s="515"/>
    </row>
    <row r="32" spans="1:28" ht="42" customHeight="1" x14ac:dyDescent="0.25">
      <c r="A32" s="560"/>
      <c r="B32" s="560"/>
      <c r="C32" s="344"/>
      <c r="D32" s="561"/>
      <c r="E32" s="344" t="s">
        <v>326</v>
      </c>
      <c r="F32" s="342"/>
      <c r="G32" s="344" t="s">
        <v>327</v>
      </c>
      <c r="H32" s="63" t="s">
        <v>35</v>
      </c>
      <c r="I32" s="154"/>
      <c r="J32" s="147"/>
      <c r="K32" s="150"/>
      <c r="L32" s="155"/>
      <c r="M32" s="124"/>
      <c r="N32" s="46"/>
      <c r="O32" s="18"/>
      <c r="P32" s="61">
        <v>0.5</v>
      </c>
      <c r="Q32" s="57"/>
      <c r="R32" s="48"/>
      <c r="S32" s="49"/>
      <c r="T32" s="189">
        <v>0.5</v>
      </c>
      <c r="U32" s="338">
        <f>SUM(Q32:T32)</f>
        <v>0.5</v>
      </c>
      <c r="V32" s="339">
        <f>SUM(Q33:T33)</f>
        <v>0.5</v>
      </c>
      <c r="W32" s="340">
        <f>SUM(I33:T33)</f>
        <v>1</v>
      </c>
      <c r="X32" s="522">
        <f>+V32/U32</f>
        <v>1</v>
      </c>
      <c r="Y32" s="343" t="s">
        <v>328</v>
      </c>
      <c r="Z32" s="514" t="s">
        <v>329</v>
      </c>
      <c r="AA32" s="534" t="s">
        <v>330</v>
      </c>
      <c r="AB32" s="515" t="s">
        <v>37</v>
      </c>
    </row>
    <row r="33" spans="1:28" ht="51" customHeight="1" x14ac:dyDescent="0.25">
      <c r="A33" s="560"/>
      <c r="B33" s="560"/>
      <c r="C33" s="344"/>
      <c r="D33" s="561"/>
      <c r="E33" s="344"/>
      <c r="F33" s="342"/>
      <c r="G33" s="344"/>
      <c r="H33" s="63" t="s">
        <v>39</v>
      </c>
      <c r="I33" s="124"/>
      <c r="J33" s="46"/>
      <c r="K33" s="46"/>
      <c r="L33" s="65"/>
      <c r="M33" s="124"/>
      <c r="N33" s="46"/>
      <c r="O33" s="18"/>
      <c r="P33" s="62">
        <v>0.5</v>
      </c>
      <c r="Q33" s="288"/>
      <c r="R33" s="289"/>
      <c r="S33" s="49"/>
      <c r="T33" s="329">
        <v>0.5</v>
      </c>
      <c r="U33" s="338"/>
      <c r="V33" s="339"/>
      <c r="W33" s="340"/>
      <c r="X33" s="522"/>
      <c r="Y33" s="343"/>
      <c r="Z33" s="512"/>
      <c r="AA33" s="535"/>
      <c r="AB33" s="515"/>
    </row>
    <row r="34" spans="1:28" ht="42" customHeight="1" x14ac:dyDescent="0.25">
      <c r="A34" s="560"/>
      <c r="B34" s="560"/>
      <c r="C34" s="344"/>
      <c r="D34" s="561"/>
      <c r="E34" s="344" t="s">
        <v>331</v>
      </c>
      <c r="F34" s="342"/>
      <c r="G34" s="344" t="s">
        <v>332</v>
      </c>
      <c r="H34" s="308" t="s">
        <v>35</v>
      </c>
      <c r="I34" s="279"/>
      <c r="J34" s="280"/>
      <c r="K34" s="280"/>
      <c r="L34" s="281"/>
      <c r="M34" s="282"/>
      <c r="N34" s="283"/>
      <c r="O34" s="283"/>
      <c r="P34" s="281"/>
      <c r="Q34" s="290">
        <v>0.5</v>
      </c>
      <c r="R34" s="290">
        <v>0.5</v>
      </c>
      <c r="S34" s="283"/>
      <c r="T34" s="281"/>
      <c r="U34" s="547">
        <f>SUM(Q34:T34)</f>
        <v>1</v>
      </c>
      <c r="V34" s="536">
        <f>SUM(Q35:T35)</f>
        <v>0.4</v>
      </c>
      <c r="W34" s="541">
        <f>SUM(I35:T35)</f>
        <v>0.4</v>
      </c>
      <c r="X34" s="539">
        <f>+V34/U34</f>
        <v>0.4</v>
      </c>
      <c r="Y34" s="343" t="s">
        <v>333</v>
      </c>
      <c r="Z34" s="343" t="s">
        <v>334</v>
      </c>
      <c r="AA34" s="510" t="s">
        <v>335</v>
      </c>
      <c r="AB34" s="511" t="s">
        <v>336</v>
      </c>
    </row>
    <row r="35" spans="1:28" ht="42" customHeight="1" x14ac:dyDescent="0.25">
      <c r="A35" s="560"/>
      <c r="B35" s="560"/>
      <c r="C35" s="344"/>
      <c r="D35" s="561"/>
      <c r="E35" s="344"/>
      <c r="F35" s="342"/>
      <c r="G35" s="344"/>
      <c r="H35" s="308" t="s">
        <v>39</v>
      </c>
      <c r="I35" s="282"/>
      <c r="J35" s="283"/>
      <c r="K35" s="283"/>
      <c r="L35" s="281"/>
      <c r="M35" s="282"/>
      <c r="N35" s="283"/>
      <c r="O35" s="283"/>
      <c r="P35" s="281"/>
      <c r="Q35" s="286">
        <v>0.2</v>
      </c>
      <c r="R35" s="287">
        <v>0.2</v>
      </c>
      <c r="S35" s="283"/>
      <c r="T35" s="281"/>
      <c r="U35" s="547"/>
      <c r="V35" s="536"/>
      <c r="W35" s="541"/>
      <c r="X35" s="539"/>
      <c r="Y35" s="343"/>
      <c r="Z35" s="343"/>
      <c r="AA35" s="510"/>
      <c r="AB35" s="512"/>
    </row>
    <row r="36" spans="1:28" ht="42" customHeight="1" x14ac:dyDescent="0.25">
      <c r="A36" s="560" t="s">
        <v>268</v>
      </c>
      <c r="B36" s="560" t="s">
        <v>269</v>
      </c>
      <c r="C36" s="344" t="s">
        <v>259</v>
      </c>
      <c r="D36" s="561" t="s">
        <v>337</v>
      </c>
      <c r="E36" s="344" t="s">
        <v>338</v>
      </c>
      <c r="F36" s="342" t="s">
        <v>339</v>
      </c>
      <c r="G36" s="344" t="s">
        <v>340</v>
      </c>
      <c r="H36" s="63" t="s">
        <v>35</v>
      </c>
      <c r="I36" s="154"/>
      <c r="J36" s="147"/>
      <c r="K36" s="51">
        <v>0.5</v>
      </c>
      <c r="L36" s="61">
        <v>0.5</v>
      </c>
      <c r="M36" s="124"/>
      <c r="N36" s="46"/>
      <c r="O36" s="18"/>
      <c r="P36" s="155"/>
      <c r="Q36" s="57"/>
      <c r="R36" s="48"/>
      <c r="S36" s="49"/>
      <c r="T36" s="67"/>
      <c r="U36" s="338">
        <f>SUM(Q36:T36)</f>
        <v>0</v>
      </c>
      <c r="V36" s="339">
        <f>SUM(Q37:T37)</f>
        <v>0</v>
      </c>
      <c r="W36" s="340">
        <f>SUM(I37:P37)</f>
        <v>1</v>
      </c>
      <c r="X36" s="522" t="e">
        <f>+V36/U36</f>
        <v>#DIV/0!</v>
      </c>
      <c r="Y36" s="343" t="s">
        <v>341</v>
      </c>
      <c r="Z36" s="513" t="s">
        <v>37</v>
      </c>
      <c r="AA36" s="526" t="s">
        <v>342</v>
      </c>
      <c r="AB36" s="521" t="s">
        <v>128</v>
      </c>
    </row>
    <row r="37" spans="1:28" ht="42" customHeight="1" x14ac:dyDescent="0.25">
      <c r="A37" s="560"/>
      <c r="B37" s="560"/>
      <c r="C37" s="344"/>
      <c r="D37" s="561"/>
      <c r="E37" s="344"/>
      <c r="F37" s="342"/>
      <c r="G37" s="344"/>
      <c r="H37" s="63" t="s">
        <v>39</v>
      </c>
      <c r="I37" s="151"/>
      <c r="J37" s="47"/>
      <c r="K37" s="53">
        <v>0.5</v>
      </c>
      <c r="L37" s="62">
        <v>0.5</v>
      </c>
      <c r="M37" s="124"/>
      <c r="N37" s="46"/>
      <c r="O37" s="18"/>
      <c r="P37" s="155"/>
      <c r="Q37" s="57"/>
      <c r="R37" s="48"/>
      <c r="S37" s="49"/>
      <c r="T37" s="67"/>
      <c r="U37" s="338"/>
      <c r="V37" s="339"/>
      <c r="W37" s="340"/>
      <c r="X37" s="522"/>
      <c r="Y37" s="343"/>
      <c r="Z37" s="513"/>
      <c r="AA37" s="343"/>
      <c r="AB37" s="521"/>
    </row>
    <row r="38" spans="1:28" ht="42" customHeight="1" x14ac:dyDescent="0.25">
      <c r="A38" s="560"/>
      <c r="B38" s="560"/>
      <c r="C38" s="344"/>
      <c r="D38" s="561"/>
      <c r="E38" s="344" t="s">
        <v>343</v>
      </c>
      <c r="F38" s="342"/>
      <c r="G38" s="344"/>
      <c r="H38" s="63" t="s">
        <v>35</v>
      </c>
      <c r="I38" s="154"/>
      <c r="J38" s="147"/>
      <c r="K38" s="147"/>
      <c r="L38" s="65"/>
      <c r="M38" s="66">
        <v>0.5</v>
      </c>
      <c r="N38" s="51">
        <v>0.5</v>
      </c>
      <c r="O38" s="46"/>
      <c r="P38" s="65"/>
      <c r="Q38" s="55"/>
      <c r="R38" s="46"/>
      <c r="S38" s="46"/>
      <c r="T38" s="65"/>
      <c r="U38" s="338">
        <f>SUM(Q38:T38)</f>
        <v>0</v>
      </c>
      <c r="V38" s="339">
        <f>SUM(Q39:T39)</f>
        <v>0.25</v>
      </c>
      <c r="W38" s="340">
        <f>SUM(I39:T39)</f>
        <v>1</v>
      </c>
      <c r="X38" s="522" t="e">
        <f>+V38/U38</f>
        <v>#DIV/0!</v>
      </c>
      <c r="Y38" s="343" t="s">
        <v>344</v>
      </c>
      <c r="Z38" s="513" t="s">
        <v>37</v>
      </c>
      <c r="AA38" s="517" t="s">
        <v>345</v>
      </c>
      <c r="AB38" s="515" t="s">
        <v>37</v>
      </c>
    </row>
    <row r="39" spans="1:28" ht="42" customHeight="1" x14ac:dyDescent="0.25">
      <c r="A39" s="560"/>
      <c r="B39" s="560"/>
      <c r="C39" s="344"/>
      <c r="D39" s="561"/>
      <c r="E39" s="344"/>
      <c r="F39" s="342"/>
      <c r="G39" s="344"/>
      <c r="H39" s="63" t="s">
        <v>39</v>
      </c>
      <c r="I39" s="124"/>
      <c r="J39" s="46"/>
      <c r="K39" s="46"/>
      <c r="L39" s="65"/>
      <c r="M39" s="124"/>
      <c r="N39" s="46"/>
      <c r="O39" s="46"/>
      <c r="P39" s="291">
        <v>0.75</v>
      </c>
      <c r="Q39" s="292">
        <v>0.25</v>
      </c>
      <c r="R39" s="46"/>
      <c r="S39" s="46"/>
      <c r="T39" s="65"/>
      <c r="U39" s="338"/>
      <c r="V39" s="339"/>
      <c r="W39" s="340"/>
      <c r="X39" s="522"/>
      <c r="Y39" s="343"/>
      <c r="Z39" s="513"/>
      <c r="AA39" s="517"/>
      <c r="AB39" s="515"/>
    </row>
    <row r="40" spans="1:28" ht="42" customHeight="1" x14ac:dyDescent="0.25">
      <c r="A40" s="560"/>
      <c r="B40" s="560"/>
      <c r="C40" s="344"/>
      <c r="D40" s="561"/>
      <c r="E40" s="344" t="s">
        <v>346</v>
      </c>
      <c r="F40" s="342"/>
      <c r="G40" s="344"/>
      <c r="H40" s="63" t="s">
        <v>35</v>
      </c>
      <c r="I40" s="154"/>
      <c r="J40" s="147"/>
      <c r="K40" s="150"/>
      <c r="L40" s="155"/>
      <c r="M40" s="124"/>
      <c r="N40" s="46"/>
      <c r="O40" s="51">
        <v>0.5</v>
      </c>
      <c r="P40" s="61">
        <v>0.5</v>
      </c>
      <c r="Q40" s="57"/>
      <c r="R40" s="48"/>
      <c r="S40" s="49"/>
      <c r="T40" s="67"/>
      <c r="U40" s="338">
        <f>SUM(Q40:T40)</f>
        <v>0</v>
      </c>
      <c r="V40" s="339">
        <f>SUM(Q41:T41)</f>
        <v>0</v>
      </c>
      <c r="W40" s="340">
        <f>SUM(I41:T41)</f>
        <v>1</v>
      </c>
      <c r="X40" s="522" t="e">
        <f>+V40/U40</f>
        <v>#DIV/0!</v>
      </c>
      <c r="Y40" s="343" t="s">
        <v>347</v>
      </c>
      <c r="Z40" s="513" t="s">
        <v>37</v>
      </c>
      <c r="AA40" s="517" t="s">
        <v>348</v>
      </c>
      <c r="AB40" s="515" t="s">
        <v>37</v>
      </c>
    </row>
    <row r="41" spans="1:28" ht="42" customHeight="1" x14ac:dyDescent="0.25">
      <c r="A41" s="560"/>
      <c r="B41" s="560"/>
      <c r="C41" s="344"/>
      <c r="D41" s="561"/>
      <c r="E41" s="344"/>
      <c r="F41" s="342"/>
      <c r="G41" s="344"/>
      <c r="H41" s="63" t="s">
        <v>39</v>
      </c>
      <c r="I41" s="124"/>
      <c r="J41" s="46"/>
      <c r="K41" s="46"/>
      <c r="L41" s="65"/>
      <c r="M41" s="124"/>
      <c r="N41" s="46"/>
      <c r="O41" s="18"/>
      <c r="P41" s="62">
        <v>1</v>
      </c>
      <c r="Q41" s="57"/>
      <c r="R41" s="48"/>
      <c r="S41" s="49"/>
      <c r="T41" s="67"/>
      <c r="U41" s="338"/>
      <c r="V41" s="339"/>
      <c r="W41" s="340"/>
      <c r="X41" s="522"/>
      <c r="Y41" s="343"/>
      <c r="Z41" s="513"/>
      <c r="AA41" s="517"/>
      <c r="AB41" s="515"/>
    </row>
    <row r="42" spans="1:28" ht="42" customHeight="1" x14ac:dyDescent="0.25">
      <c r="A42" s="560"/>
      <c r="B42" s="560"/>
      <c r="C42" s="344"/>
      <c r="D42" s="561"/>
      <c r="E42" s="344" t="s">
        <v>349</v>
      </c>
      <c r="F42" s="342"/>
      <c r="G42" s="344" t="s">
        <v>303</v>
      </c>
      <c r="H42" s="63" t="s">
        <v>35</v>
      </c>
      <c r="I42" s="154"/>
      <c r="J42" s="147"/>
      <c r="K42" s="147"/>
      <c r="L42" s="65"/>
      <c r="M42" s="66">
        <v>0.33300000000000002</v>
      </c>
      <c r="N42" s="46"/>
      <c r="O42" s="51">
        <v>0.33300000000000002</v>
      </c>
      <c r="P42" s="174"/>
      <c r="Q42" s="51">
        <v>0.33300000000000002</v>
      </c>
      <c r="R42" s="46"/>
      <c r="S42" s="46"/>
      <c r="T42" s="65"/>
      <c r="U42" s="338">
        <f>SUM(Q42:T42)</f>
        <v>0.33300000000000002</v>
      </c>
      <c r="V42" s="339">
        <f>SUM(Q43:T43)</f>
        <v>0.33300000000000002</v>
      </c>
      <c r="W42" s="340">
        <f>SUM(I43:T43)</f>
        <v>0.99900000000000011</v>
      </c>
      <c r="X42" s="522">
        <f>+V42/U42</f>
        <v>1</v>
      </c>
      <c r="Y42" s="514" t="s">
        <v>350</v>
      </c>
      <c r="Z42" s="513" t="s">
        <v>37</v>
      </c>
      <c r="AA42" s="517" t="s">
        <v>351</v>
      </c>
      <c r="AB42" s="515" t="s">
        <v>37</v>
      </c>
    </row>
    <row r="43" spans="1:28" ht="42" customHeight="1" x14ac:dyDescent="0.25">
      <c r="A43" s="560"/>
      <c r="B43" s="560"/>
      <c r="C43" s="344"/>
      <c r="D43" s="561"/>
      <c r="E43" s="344"/>
      <c r="F43" s="342"/>
      <c r="G43" s="344"/>
      <c r="H43" s="63" t="s">
        <v>39</v>
      </c>
      <c r="I43" s="124"/>
      <c r="J43" s="46"/>
      <c r="K43" s="46"/>
      <c r="L43" s="65"/>
      <c r="M43" s="144">
        <v>0.33300000000000002</v>
      </c>
      <c r="N43" s="46"/>
      <c r="O43" s="143">
        <v>0.33300000000000002</v>
      </c>
      <c r="P43" s="65"/>
      <c r="Q43" s="292">
        <v>0.33300000000000002</v>
      </c>
      <c r="R43" s="46"/>
      <c r="S43" s="46"/>
      <c r="T43" s="65"/>
      <c r="U43" s="338"/>
      <c r="V43" s="339"/>
      <c r="W43" s="340"/>
      <c r="X43" s="522"/>
      <c r="Y43" s="512"/>
      <c r="Z43" s="513"/>
      <c r="AA43" s="517"/>
      <c r="AB43" s="515"/>
    </row>
    <row r="44" spans="1:28" ht="46.5" customHeight="1" x14ac:dyDescent="0.25">
      <c r="A44" s="560" t="s">
        <v>268</v>
      </c>
      <c r="B44" s="342" t="s">
        <v>29</v>
      </c>
      <c r="C44" s="344" t="s">
        <v>167</v>
      </c>
      <c r="D44" s="561" t="s">
        <v>352</v>
      </c>
      <c r="E44" s="344" t="s">
        <v>353</v>
      </c>
      <c r="F44" s="342" t="s">
        <v>290</v>
      </c>
      <c r="G44" s="559" t="s">
        <v>354</v>
      </c>
      <c r="H44" s="63" t="s">
        <v>35</v>
      </c>
      <c r="I44" s="154"/>
      <c r="J44" s="147"/>
      <c r="K44" s="150"/>
      <c r="L44" s="155"/>
      <c r="M44" s="66">
        <v>0.33300000000000002</v>
      </c>
      <c r="N44" s="46"/>
      <c r="O44" s="18"/>
      <c r="P44" s="66">
        <v>0.33300000000000002</v>
      </c>
      <c r="Q44" s="57"/>
      <c r="R44" s="48"/>
      <c r="S44" s="66">
        <v>0.33300000000000002</v>
      </c>
      <c r="T44" s="67"/>
      <c r="U44" s="338">
        <f>SUM(Q44:T44)</f>
        <v>0.33300000000000002</v>
      </c>
      <c r="V44" s="339">
        <f>SUM(Q45:T45)</f>
        <v>0.33300000000000002</v>
      </c>
      <c r="W44" s="340">
        <f>SUM(I45:T45)</f>
        <v>0.99900000000000011</v>
      </c>
      <c r="X44" s="522">
        <f>+V44/U44</f>
        <v>1</v>
      </c>
      <c r="Y44" s="514" t="s">
        <v>355</v>
      </c>
      <c r="Z44" s="513" t="s">
        <v>37</v>
      </c>
      <c r="AA44" s="514" t="s">
        <v>356</v>
      </c>
      <c r="AB44" s="515" t="s">
        <v>37</v>
      </c>
    </row>
    <row r="45" spans="1:28" ht="49.5" customHeight="1" x14ac:dyDescent="0.25">
      <c r="A45" s="560"/>
      <c r="B45" s="342"/>
      <c r="C45" s="344"/>
      <c r="D45" s="561"/>
      <c r="E45" s="344"/>
      <c r="F45" s="342"/>
      <c r="G45" s="559"/>
      <c r="H45" s="63" t="s">
        <v>39</v>
      </c>
      <c r="I45" s="124"/>
      <c r="J45" s="46"/>
      <c r="K45" s="46"/>
      <c r="L45" s="65"/>
      <c r="M45" s="62">
        <v>0.33300000000000002</v>
      </c>
      <c r="N45" s="46"/>
      <c r="O45" s="18"/>
      <c r="P45" s="62">
        <v>0.33300000000000002</v>
      </c>
      <c r="Q45" s="57"/>
      <c r="R45" s="48"/>
      <c r="S45" s="143">
        <v>0.33300000000000002</v>
      </c>
      <c r="T45" s="67"/>
      <c r="U45" s="338"/>
      <c r="V45" s="339"/>
      <c r="W45" s="340"/>
      <c r="X45" s="522"/>
      <c r="Y45" s="512"/>
      <c r="Z45" s="513"/>
      <c r="AA45" s="512"/>
      <c r="AB45" s="515"/>
    </row>
    <row r="46" spans="1:28" ht="42" customHeight="1" x14ac:dyDescent="0.25">
      <c r="A46" s="560"/>
      <c r="B46" s="342"/>
      <c r="C46" s="344"/>
      <c r="D46" s="561"/>
      <c r="E46" s="344" t="s">
        <v>357</v>
      </c>
      <c r="F46" s="342"/>
      <c r="G46" s="559" t="s">
        <v>358</v>
      </c>
      <c r="H46" s="63" t="s">
        <v>35</v>
      </c>
      <c r="I46" s="154"/>
      <c r="J46" s="147"/>
      <c r="K46" s="147"/>
      <c r="L46" s="65"/>
      <c r="M46" s="124"/>
      <c r="N46" s="46"/>
      <c r="O46" s="46"/>
      <c r="P46" s="65"/>
      <c r="Q46" s="55"/>
      <c r="R46" s="51">
        <v>1</v>
      </c>
      <c r="S46" s="46"/>
      <c r="T46" s="65"/>
      <c r="U46" s="338">
        <f>SUM(Q46:T46)</f>
        <v>1</v>
      </c>
      <c r="V46" s="339">
        <f>SUM(Q47:T47)</f>
        <v>1</v>
      </c>
      <c r="W46" s="530">
        <f>SUM(I47:T47)</f>
        <v>1</v>
      </c>
      <c r="X46" s="522">
        <f>+V46/U46</f>
        <v>1</v>
      </c>
      <c r="Y46" s="343" t="s">
        <v>359</v>
      </c>
      <c r="Z46" s="513" t="s">
        <v>37</v>
      </c>
      <c r="AA46" s="516" t="s">
        <v>360</v>
      </c>
      <c r="AB46" s="515" t="s">
        <v>37</v>
      </c>
    </row>
    <row r="47" spans="1:28" ht="42" customHeight="1" thickBot="1" x14ac:dyDescent="0.3">
      <c r="A47" s="560"/>
      <c r="B47" s="342"/>
      <c r="C47" s="344"/>
      <c r="D47" s="561"/>
      <c r="E47" s="344"/>
      <c r="F47" s="342"/>
      <c r="G47" s="559"/>
      <c r="H47" s="63" t="s">
        <v>39</v>
      </c>
      <c r="I47" s="132"/>
      <c r="J47" s="133"/>
      <c r="K47" s="133"/>
      <c r="L47" s="134"/>
      <c r="M47" s="132"/>
      <c r="N47" s="133"/>
      <c r="O47" s="157"/>
      <c r="P47" s="158"/>
      <c r="Q47" s="57"/>
      <c r="R47" s="293">
        <v>1</v>
      </c>
      <c r="S47" s="49"/>
      <c r="T47" s="67"/>
      <c r="U47" s="338"/>
      <c r="V47" s="339"/>
      <c r="W47" s="530"/>
      <c r="X47" s="522"/>
      <c r="Y47" s="343"/>
      <c r="Z47" s="513"/>
      <c r="AA47" s="516"/>
      <c r="AB47" s="515"/>
    </row>
  </sheetData>
  <autoFilter ref="B6:WVQ47"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251">
    <mergeCell ref="Y28:Y29"/>
    <mergeCell ref="Z28:Z29"/>
    <mergeCell ref="AB28:AB29"/>
    <mergeCell ref="AA28:AA29"/>
    <mergeCell ref="AB18:AB19"/>
    <mergeCell ref="Y20:Y21"/>
    <mergeCell ref="Z20:Z21"/>
    <mergeCell ref="AA20:AA21"/>
    <mergeCell ref="AB20:AB21"/>
    <mergeCell ref="Y22:Y23"/>
    <mergeCell ref="Z22:Z23"/>
    <mergeCell ref="AA22:AA23"/>
    <mergeCell ref="AB22:AB23"/>
    <mergeCell ref="Y24:Y25"/>
    <mergeCell ref="Z24:Z25"/>
    <mergeCell ref="AA24:AA25"/>
    <mergeCell ref="AB16:AB17"/>
    <mergeCell ref="Y18:Y19"/>
    <mergeCell ref="Z18:Z19"/>
    <mergeCell ref="AA18:AA19"/>
    <mergeCell ref="A16:A19"/>
    <mergeCell ref="B16:B19"/>
    <mergeCell ref="C16:C19"/>
    <mergeCell ref="D16:D19"/>
    <mergeCell ref="D8:D15"/>
    <mergeCell ref="C8:C15"/>
    <mergeCell ref="B8:B15"/>
    <mergeCell ref="A8:A15"/>
    <mergeCell ref="U12:U13"/>
    <mergeCell ref="U14:U15"/>
    <mergeCell ref="G12:G13"/>
    <mergeCell ref="G14:G15"/>
    <mergeCell ref="X16:X17"/>
    <mergeCell ref="Y16:Y17"/>
    <mergeCell ref="Z16:Z17"/>
    <mergeCell ref="AA16:AA17"/>
    <mergeCell ref="AB14:AB15"/>
    <mergeCell ref="A1:AB1"/>
    <mergeCell ref="H4:V5"/>
    <mergeCell ref="W4:X5"/>
    <mergeCell ref="Y4:AB4"/>
    <mergeCell ref="A4:G5"/>
    <mergeCell ref="I6:L6"/>
    <mergeCell ref="M6:P6"/>
    <mergeCell ref="Q6:T6"/>
    <mergeCell ref="G10:G11"/>
    <mergeCell ref="G8:G9"/>
    <mergeCell ref="E8:E9"/>
    <mergeCell ref="E10:E11"/>
    <mergeCell ref="U8:U9"/>
    <mergeCell ref="U10:U11"/>
    <mergeCell ref="F8:F15"/>
    <mergeCell ref="E14:E15"/>
    <mergeCell ref="E12:E13"/>
    <mergeCell ref="V8:V9"/>
    <mergeCell ref="W8:W9"/>
    <mergeCell ref="X14:X15"/>
    <mergeCell ref="Y10:Y11"/>
    <mergeCell ref="Z10:Z11"/>
    <mergeCell ref="AA10:AA11"/>
    <mergeCell ref="Y14:Y15"/>
    <mergeCell ref="A28:A35"/>
    <mergeCell ref="B28:B35"/>
    <mergeCell ref="C28:C35"/>
    <mergeCell ref="D28:D35"/>
    <mergeCell ref="D20:D27"/>
    <mergeCell ref="C20:C27"/>
    <mergeCell ref="B20:B27"/>
    <mergeCell ref="A20:A27"/>
    <mergeCell ref="E44:E45"/>
    <mergeCell ref="E30:E31"/>
    <mergeCell ref="E28:E29"/>
    <mergeCell ref="E32:E33"/>
    <mergeCell ref="E34:E35"/>
    <mergeCell ref="E20:E21"/>
    <mergeCell ref="E22:E23"/>
    <mergeCell ref="E24:E25"/>
    <mergeCell ref="E46:E47"/>
    <mergeCell ref="G46:G47"/>
    <mergeCell ref="G44:G45"/>
    <mergeCell ref="G42:G43"/>
    <mergeCell ref="E42:E43"/>
    <mergeCell ref="F44:F47"/>
    <mergeCell ref="A36:A43"/>
    <mergeCell ref="B36:B43"/>
    <mergeCell ref="C36:C43"/>
    <mergeCell ref="D36:D43"/>
    <mergeCell ref="F36:F43"/>
    <mergeCell ref="E40:E41"/>
    <mergeCell ref="E38:E39"/>
    <mergeCell ref="E36:E37"/>
    <mergeCell ref="D44:D47"/>
    <mergeCell ref="C44:C47"/>
    <mergeCell ref="B44:B47"/>
    <mergeCell ref="A44:A47"/>
    <mergeCell ref="G36:G41"/>
    <mergeCell ref="F20:F27"/>
    <mergeCell ref="G24:G25"/>
    <mergeCell ref="G22:G23"/>
    <mergeCell ref="G20:G21"/>
    <mergeCell ref="F28:F35"/>
    <mergeCell ref="G34:G35"/>
    <mergeCell ref="G32:G33"/>
    <mergeCell ref="E16:E17"/>
    <mergeCell ref="F16:F19"/>
    <mergeCell ref="G16:G17"/>
    <mergeCell ref="G30:G31"/>
    <mergeCell ref="E18:E19"/>
    <mergeCell ref="G18:G19"/>
    <mergeCell ref="G28:G29"/>
    <mergeCell ref="G26:G27"/>
    <mergeCell ref="E26:E27"/>
    <mergeCell ref="V36:V37"/>
    <mergeCell ref="V38:V39"/>
    <mergeCell ref="U16:U17"/>
    <mergeCell ref="U18:U19"/>
    <mergeCell ref="U20:U21"/>
    <mergeCell ref="U22:U23"/>
    <mergeCell ref="U24:U25"/>
    <mergeCell ref="U26:U27"/>
    <mergeCell ref="U28:U29"/>
    <mergeCell ref="U40:U41"/>
    <mergeCell ref="U42:U43"/>
    <mergeCell ref="U44:U45"/>
    <mergeCell ref="U46:U47"/>
    <mergeCell ref="V10:V11"/>
    <mergeCell ref="V12:V13"/>
    <mergeCell ref="V14:V15"/>
    <mergeCell ref="V16:V17"/>
    <mergeCell ref="V18:V19"/>
    <mergeCell ref="V20:V21"/>
    <mergeCell ref="V22:V23"/>
    <mergeCell ref="V24:V25"/>
    <mergeCell ref="V26:V27"/>
    <mergeCell ref="V28:V29"/>
    <mergeCell ref="V30:V31"/>
    <mergeCell ref="U30:U31"/>
    <mergeCell ref="U32:U33"/>
    <mergeCell ref="U34:U35"/>
    <mergeCell ref="U36:U37"/>
    <mergeCell ref="U38:U39"/>
    <mergeCell ref="V42:V43"/>
    <mergeCell ref="V44:V45"/>
    <mergeCell ref="V46:V47"/>
    <mergeCell ref="V40:V41"/>
    <mergeCell ref="W20:W21"/>
    <mergeCell ref="V32:V33"/>
    <mergeCell ref="V34:V35"/>
    <mergeCell ref="X26:X27"/>
    <mergeCell ref="X28:X29"/>
    <mergeCell ref="X30:X31"/>
    <mergeCell ref="X32:X33"/>
    <mergeCell ref="X34:X35"/>
    <mergeCell ref="X18:X19"/>
    <mergeCell ref="X20:X21"/>
    <mergeCell ref="X22:X23"/>
    <mergeCell ref="X24:X25"/>
    <mergeCell ref="W34:W35"/>
    <mergeCell ref="W32:W33"/>
    <mergeCell ref="W30:W31"/>
    <mergeCell ref="W28:W29"/>
    <mergeCell ref="W26:W27"/>
    <mergeCell ref="W24:W25"/>
    <mergeCell ref="W22:W23"/>
    <mergeCell ref="X46:X47"/>
    <mergeCell ref="W46:W47"/>
    <mergeCell ref="W44:W45"/>
    <mergeCell ref="W42:W43"/>
    <mergeCell ref="W40:W41"/>
    <mergeCell ref="X36:X37"/>
    <mergeCell ref="X38:X39"/>
    <mergeCell ref="X40:X41"/>
    <mergeCell ref="X42:X43"/>
    <mergeCell ref="X44:X45"/>
    <mergeCell ref="W38:W39"/>
    <mergeCell ref="W36:W37"/>
    <mergeCell ref="Y36:Y37"/>
    <mergeCell ref="AA36:AA37"/>
    <mergeCell ref="AB36:AB37"/>
    <mergeCell ref="Z14:Z15"/>
    <mergeCell ref="AA14:AA15"/>
    <mergeCell ref="W10:W11"/>
    <mergeCell ref="W18:W19"/>
    <mergeCell ref="W16:W17"/>
    <mergeCell ref="W14:W15"/>
    <mergeCell ref="W12:W13"/>
    <mergeCell ref="AB24:AB25"/>
    <mergeCell ref="Y26:Y27"/>
    <mergeCell ref="Z26:Z27"/>
    <mergeCell ref="AA26:AA27"/>
    <mergeCell ref="AB26:AB27"/>
    <mergeCell ref="Y30:Y31"/>
    <mergeCell ref="Z30:Z31"/>
    <mergeCell ref="AA30:AA31"/>
    <mergeCell ref="AB30:AB31"/>
    <mergeCell ref="Y32:Y33"/>
    <mergeCell ref="Z32:Z33"/>
    <mergeCell ref="AA32:AA33"/>
    <mergeCell ref="AB32:AB33"/>
    <mergeCell ref="Y34:Y35"/>
    <mergeCell ref="A6:A7"/>
    <mergeCell ref="B6:B7"/>
    <mergeCell ref="C6:C7"/>
    <mergeCell ref="D6:D7"/>
    <mergeCell ref="E6:E7"/>
    <mergeCell ref="F6:F7"/>
    <mergeCell ref="G6:G7"/>
    <mergeCell ref="U6:U7"/>
    <mergeCell ref="V6:V7"/>
    <mergeCell ref="W6:W7"/>
    <mergeCell ref="X6:X7"/>
    <mergeCell ref="Y6:Y7"/>
    <mergeCell ref="Z6:Z7"/>
    <mergeCell ref="AA6:AA7"/>
    <mergeCell ref="AB6:AB7"/>
    <mergeCell ref="Y12:Y13"/>
    <mergeCell ref="Z12:Z13"/>
    <mergeCell ref="AA12:AA13"/>
    <mergeCell ref="AB12:AB13"/>
    <mergeCell ref="Y8:Y9"/>
    <mergeCell ref="Z8:Z9"/>
    <mergeCell ref="AA8:AA9"/>
    <mergeCell ref="AB8:AB9"/>
    <mergeCell ref="AB10:AB11"/>
    <mergeCell ref="X8:X9"/>
    <mergeCell ref="X10:X11"/>
    <mergeCell ref="X12:X13"/>
    <mergeCell ref="Z34:Z35"/>
    <mergeCell ref="AA34:AA35"/>
    <mergeCell ref="AB34:AB35"/>
    <mergeCell ref="Z36:Z37"/>
    <mergeCell ref="Y44:Y45"/>
    <mergeCell ref="Z44:Z45"/>
    <mergeCell ref="AA44:AA45"/>
    <mergeCell ref="AB44:AB45"/>
    <mergeCell ref="Y46:Y47"/>
    <mergeCell ref="Z46:Z47"/>
    <mergeCell ref="AA46:AA47"/>
    <mergeCell ref="AB46:AB47"/>
    <mergeCell ref="Y38:Y39"/>
    <mergeCell ref="Z38:Z39"/>
    <mergeCell ref="AA38:AA39"/>
    <mergeCell ref="AB38:AB39"/>
    <mergeCell ref="Y40:Y41"/>
    <mergeCell ref="Z40:Z41"/>
    <mergeCell ref="AA40:AA41"/>
    <mergeCell ref="AB40:AB41"/>
    <mergeCell ref="Y42:Y43"/>
    <mergeCell ref="Z42:Z43"/>
    <mergeCell ref="AA42:AA43"/>
    <mergeCell ref="AB42:AB43"/>
  </mergeCells>
  <conditionalFormatting sqref="I9:J9 L9">
    <cfRule type="cellIs" dxfId="67" priority="25" operator="equal">
      <formula>0</formula>
    </cfRule>
    <cfRule type="colorScale" priority="35">
      <colorScale>
        <cfvo type="num" val="79"/>
        <cfvo type="num" val="80"/>
        <cfvo type="num" val="100"/>
        <color rgb="FFFF0000"/>
        <color rgb="FFFFEB84"/>
        <color rgb="FF63BE7B"/>
      </colorScale>
    </cfRule>
    <cfRule type="cellIs" dxfId="66" priority="26" operator="lessThan">
      <formula>0.99</formula>
    </cfRule>
    <cfRule type="cellIs" dxfId="65" priority="27" operator="equal">
      <formula>$K$8</formula>
    </cfRule>
    <cfRule type="cellIs" dxfId="64" priority="33" operator="lessThan">
      <formula>$L$10</formula>
    </cfRule>
    <cfRule type="cellIs" dxfId="63" priority="34" operator="equal">
      <formula>$L$10</formula>
    </cfRule>
    <cfRule type="cellIs" dxfId="62" priority="32" operator="equal">
      <formula>0</formula>
    </cfRule>
  </conditionalFormatting>
  <conditionalFormatting sqref="I37:J37">
    <cfRule type="cellIs" dxfId="61" priority="14" operator="equal">
      <formula>$L$10</formula>
    </cfRule>
    <cfRule type="cellIs" dxfId="60" priority="11" operator="greaterThan">
      <formula>0.33</formula>
    </cfRule>
    <cfRule type="cellIs" dxfId="59" priority="12" operator="equal">
      <formula>0</formula>
    </cfRule>
    <cfRule type="cellIs" dxfId="58" priority="13" operator="lessThan">
      <formula>$L$10</formula>
    </cfRule>
    <cfRule type="colorScale" priority="15">
      <colorScale>
        <cfvo type="num" val="79"/>
        <cfvo type="num" val="80"/>
        <cfvo type="num" val="100"/>
        <color rgb="FFFF0000"/>
        <color rgb="FFFFEB84"/>
        <color rgb="FF63BE7B"/>
      </colorScale>
    </cfRule>
  </conditionalFormatting>
  <conditionalFormatting sqref="I15:K15">
    <cfRule type="cellIs" dxfId="57" priority="21" operator="equal">
      <formula>0</formula>
    </cfRule>
    <cfRule type="cellIs" dxfId="56" priority="22" operator="lessThan">
      <formula>$L$10</formula>
    </cfRule>
    <cfRule type="cellIs" dxfId="55" priority="23" operator="equal">
      <formula>$L$10</formula>
    </cfRule>
    <cfRule type="colorScale" priority="24">
      <colorScale>
        <cfvo type="num" val="79"/>
        <cfvo type="num" val="80"/>
        <cfvo type="num" val="100"/>
        <color rgb="FFFF0000"/>
        <color rgb="FFFFEB84"/>
        <color rgb="FF63BE7B"/>
      </colorScale>
    </cfRule>
  </conditionalFormatting>
  <conditionalFormatting sqref="I29:K29">
    <cfRule type="cellIs" dxfId="54" priority="19" operator="equal">
      <formula>$L$10</formula>
    </cfRule>
    <cfRule type="cellIs" dxfId="53" priority="16" operator="greaterThan">
      <formula>0.33</formula>
    </cfRule>
    <cfRule type="cellIs" dxfId="52" priority="17" operator="equal">
      <formula>0</formula>
    </cfRule>
    <cfRule type="cellIs" dxfId="51" priority="18" operator="lessThan">
      <formula>$L$10</formula>
    </cfRule>
    <cfRule type="colorScale" priority="20">
      <colorScale>
        <cfvo type="num" val="79"/>
        <cfvo type="num" val="80"/>
        <cfvo type="num" val="100"/>
        <color rgb="FFFF0000"/>
        <color rgb="FFFFEB84"/>
        <color rgb="FF63BE7B"/>
      </colorScale>
    </cfRule>
  </conditionalFormatting>
  <conditionalFormatting sqref="I11:L11">
    <cfRule type="colorScale" priority="31">
      <colorScale>
        <cfvo type="num" val="79"/>
        <cfvo type="num" val="80"/>
        <cfvo type="num" val="100"/>
        <color rgb="FFFF0000"/>
        <color rgb="FFFFEB84"/>
        <color rgb="FF63BE7B"/>
      </colorScale>
    </cfRule>
    <cfRule type="cellIs" dxfId="50" priority="29" operator="lessThan">
      <formula>$L$10</formula>
    </cfRule>
    <cfRule type="cellIs" dxfId="49" priority="28" operator="equal">
      <formula>0</formula>
    </cfRule>
    <cfRule type="cellIs" dxfId="48" priority="30" operator="equal">
      <formula>$L$10</formula>
    </cfRule>
  </conditionalFormatting>
  <conditionalFormatting sqref="I13:L13">
    <cfRule type="colorScale" priority="63">
      <colorScale>
        <cfvo type="num" val="79"/>
        <cfvo type="num" val="80"/>
        <cfvo type="num" val="100"/>
        <color rgb="FFFF0000"/>
        <color rgb="FFFFEB84"/>
        <color rgb="FF63BE7B"/>
      </colorScale>
    </cfRule>
  </conditionalFormatting>
  <conditionalFormatting sqref="I17:L17">
    <cfRule type="colorScale" priority="61">
      <colorScale>
        <cfvo type="num" val="79"/>
        <cfvo type="num" val="80"/>
        <cfvo type="num" val="100"/>
        <color rgb="FFFF0000"/>
        <color rgb="FFFFEB84"/>
        <color rgb="FF63BE7B"/>
      </colorScale>
    </cfRule>
  </conditionalFormatting>
  <conditionalFormatting sqref="I19:L19">
    <cfRule type="colorScale" priority="60">
      <colorScale>
        <cfvo type="num" val="79"/>
        <cfvo type="num" val="80"/>
        <cfvo type="num" val="100"/>
        <color rgb="FFFF0000"/>
        <color rgb="FFFFEB84"/>
        <color rgb="FF63BE7B"/>
      </colorScale>
    </cfRule>
  </conditionalFormatting>
  <conditionalFormatting sqref="I21:L21">
    <cfRule type="colorScale" priority="58">
      <colorScale>
        <cfvo type="num" val="79"/>
        <cfvo type="num" val="80"/>
        <cfvo type="num" val="100"/>
        <color rgb="FFFF0000"/>
        <color rgb="FFFFEB84"/>
        <color rgb="FF63BE7B"/>
      </colorScale>
    </cfRule>
  </conditionalFormatting>
  <conditionalFormatting sqref="I23:L23">
    <cfRule type="colorScale" priority="57">
      <colorScale>
        <cfvo type="num" val="79"/>
        <cfvo type="num" val="80"/>
        <cfvo type="num" val="100"/>
        <color rgb="FFFF0000"/>
        <color rgb="FFFFEB84"/>
        <color rgb="FF63BE7B"/>
      </colorScale>
    </cfRule>
  </conditionalFormatting>
  <conditionalFormatting sqref="I25:L25">
    <cfRule type="colorScale" priority="56">
      <colorScale>
        <cfvo type="num" val="79"/>
        <cfvo type="num" val="80"/>
        <cfvo type="num" val="100"/>
        <color rgb="FFFF0000"/>
        <color rgb="FFFFEB84"/>
        <color rgb="FF63BE7B"/>
      </colorScale>
    </cfRule>
  </conditionalFormatting>
  <conditionalFormatting sqref="I27:L27">
    <cfRule type="colorScale" priority="55">
      <colorScale>
        <cfvo type="num" val="79"/>
        <cfvo type="num" val="80"/>
        <cfvo type="num" val="100"/>
        <color rgb="FFFF0000"/>
        <color rgb="FFFFEB84"/>
        <color rgb="FF63BE7B"/>
      </colorScale>
    </cfRule>
  </conditionalFormatting>
  <conditionalFormatting sqref="I31:L31">
    <cfRule type="colorScale" priority="53">
      <colorScale>
        <cfvo type="num" val="79"/>
        <cfvo type="num" val="80"/>
        <cfvo type="num" val="100"/>
        <color rgb="FFFF0000"/>
        <color rgb="FFFFEB84"/>
        <color rgb="FF63BE7B"/>
      </colorScale>
    </cfRule>
  </conditionalFormatting>
  <conditionalFormatting sqref="I33:L33">
    <cfRule type="colorScale" priority="52">
      <colorScale>
        <cfvo type="num" val="79"/>
        <cfvo type="num" val="80"/>
        <cfvo type="num" val="100"/>
        <color rgb="FFFF0000"/>
        <color rgb="FFFFEB84"/>
        <color rgb="FF63BE7B"/>
      </colorScale>
    </cfRule>
  </conditionalFormatting>
  <conditionalFormatting sqref="I35:L35">
    <cfRule type="colorScale" priority="51">
      <colorScale>
        <cfvo type="num" val="79"/>
        <cfvo type="num" val="80"/>
        <cfvo type="num" val="100"/>
        <color rgb="FFFF0000"/>
        <color rgb="FFFFEB84"/>
        <color rgb="FF63BE7B"/>
      </colorScale>
    </cfRule>
  </conditionalFormatting>
  <conditionalFormatting sqref="I39:L39">
    <cfRule type="colorScale" priority="49">
      <colorScale>
        <cfvo type="num" val="79"/>
        <cfvo type="num" val="80"/>
        <cfvo type="num" val="100"/>
        <color rgb="FFFF0000"/>
        <color rgb="FFFFEB84"/>
        <color rgb="FF63BE7B"/>
      </colorScale>
    </cfRule>
  </conditionalFormatting>
  <conditionalFormatting sqref="I41:L41">
    <cfRule type="colorScale" priority="48">
      <colorScale>
        <cfvo type="num" val="79"/>
        <cfvo type="num" val="80"/>
        <cfvo type="num" val="100"/>
        <color rgb="FFFF0000"/>
        <color rgb="FFFFEB84"/>
        <color rgb="FF63BE7B"/>
      </colorScale>
    </cfRule>
  </conditionalFormatting>
  <conditionalFormatting sqref="I43:L43">
    <cfRule type="colorScale" priority="47">
      <colorScale>
        <cfvo type="num" val="79"/>
        <cfvo type="num" val="80"/>
        <cfvo type="num" val="100"/>
        <color rgb="FFFF0000"/>
        <color rgb="FFFFEB84"/>
        <color rgb="FF63BE7B"/>
      </colorScale>
    </cfRule>
  </conditionalFormatting>
  <conditionalFormatting sqref="I45:L45">
    <cfRule type="colorScale" priority="46">
      <colorScale>
        <cfvo type="num" val="79"/>
        <cfvo type="num" val="80"/>
        <cfvo type="num" val="100"/>
        <color rgb="FFFF0000"/>
        <color rgb="FFFFEB84"/>
        <color rgb="FF63BE7B"/>
      </colorScale>
    </cfRule>
  </conditionalFormatting>
  <conditionalFormatting sqref="I47:L47">
    <cfRule type="colorScale" priority="45">
      <colorScale>
        <cfvo type="num" val="79"/>
        <cfvo type="num" val="80"/>
        <cfvo type="num" val="100"/>
        <color rgb="FFFF0000"/>
        <color rgb="FFFFEB84"/>
        <color rgb="FF63BE7B"/>
      </colorScale>
    </cfRule>
  </conditionalFormatting>
  <conditionalFormatting sqref="L12">
    <cfRule type="colorScale" priority="10">
      <colorScale>
        <cfvo type="num" val="79"/>
        <cfvo type="num" val="80"/>
        <cfvo type="num" val="100"/>
        <color rgb="FFFF0000"/>
        <color rgb="FFFFEB84"/>
        <color rgb="FF63BE7B"/>
      </colorScale>
    </cfRule>
  </conditionalFormatting>
  <conditionalFormatting sqref="L28">
    <cfRule type="colorScale" priority="9">
      <colorScale>
        <cfvo type="num" val="79"/>
        <cfvo type="num" val="80"/>
        <cfvo type="num" val="100"/>
        <color rgb="FFFF0000"/>
        <color rgb="FFFFEB84"/>
        <color rgb="FF63BE7B"/>
      </colorScale>
    </cfRule>
  </conditionalFormatting>
  <hyperlinks>
    <hyperlink ref="AA12:AA13" r:id="rId1" display="https://juspemil-my.sharepoint.com/:b:/g/personal/escuelajpm_justiciamilitar_gov_co/EXe91XR_UtBNoPredlu_Z4AB4qPZ0g_hHxX-oXTv62pNHQ?e=ngMuGv" xr:uid="{5660D8D8-F395-44C7-A2F7-FF34FE67E332}"/>
    <hyperlink ref="AA16:AA17" r:id="rId2" display="https://juspemil-my.sharepoint.com/:b:/g/personal/escuelajpm_justiciamilitar_gov_co/EWT2BTlhDrhMgItTAr1RmNABpI56MHti5yYaYce3ldsLsA?e=Vl6RGU" xr:uid="{D62F50CE-E930-425E-9312-10FDB78FDBBE}"/>
    <hyperlink ref="AA40:AA41" r:id="rId3" display="https://juspemil-my.sharepoint.com/:b:/g/personal/escuelajpm_justiciamilitar_gov_co/EWT2BTlhDrhMgItTAr1RmNABpI56MHti5yYaYce3ldsLsA?e=Vl6RGU" xr:uid="{F17E11BB-1A6E-4D10-BCED-9FCCCB2C92CE}"/>
    <hyperlink ref="AA36" r:id="rId4" display="https://juspemil-my.sharepoint.com/:b:/g/personal/escuelajpm_justiciamilitar_gov_co/EcLEdBy6lY9IjLOjgEqsix8B6i8kz2iWRpDj2gueyVVziQ?e=Phn55M" xr:uid="{F7E8A5FF-104A-4407-B3E4-5C42534DF6B5}"/>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5"/>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4918-FC92-4918-9DC5-F47111CB2EF3}">
  <sheetPr>
    <tabColor rgb="FF00B050"/>
  </sheetPr>
  <dimension ref="A1:AB73"/>
  <sheetViews>
    <sheetView tabSelected="1" view="pageBreakPreview" topLeftCell="L1" zoomScale="50" zoomScaleNormal="69" zoomScaleSheetLayoutView="50" workbookViewId="0">
      <selection activeCell="Y8" sqref="Y8:Y9"/>
    </sheetView>
  </sheetViews>
  <sheetFormatPr baseColWidth="10" defaultColWidth="11.42578125" defaultRowHeight="15" x14ac:dyDescent="0.25"/>
  <cols>
    <col min="1" max="1" width="20.5703125" style="5" customWidth="1"/>
    <col min="2" max="2" width="17.85546875" style="5" customWidth="1"/>
    <col min="3" max="3" width="16.7109375" style="5" customWidth="1"/>
    <col min="4" max="4" width="27.85546875" style="5" customWidth="1"/>
    <col min="5" max="5" width="41.85546875" style="5" customWidth="1"/>
    <col min="6" max="6" width="18" style="6" bestFit="1" customWidth="1"/>
    <col min="7" max="7" width="37.85546875" style="5" customWidth="1"/>
    <col min="8" max="8" width="10.5703125" style="5" bestFit="1" customWidth="1"/>
    <col min="9" max="16" width="6.85546875" style="5" customWidth="1"/>
    <col min="17" max="17" width="7" style="5" customWidth="1"/>
    <col min="18" max="18" width="6.42578125" style="5" customWidth="1"/>
    <col min="19" max="19" width="6.85546875" style="5" customWidth="1"/>
    <col min="20" max="20" width="7.5703125" style="5" customWidth="1"/>
    <col min="21" max="21" width="18.140625" style="5" customWidth="1"/>
    <col min="22" max="22" width="15.85546875" style="5" customWidth="1"/>
    <col min="23" max="23" width="18.5703125" style="5" customWidth="1"/>
    <col min="24" max="24" width="18.28515625" style="5" customWidth="1"/>
    <col min="25" max="25" width="83.85546875" style="5" customWidth="1"/>
    <col min="26" max="26" width="62.5703125" style="5" customWidth="1"/>
    <col min="27" max="27" width="70.7109375" style="5" customWidth="1"/>
    <col min="28" max="28" width="47.85546875" style="5" customWidth="1"/>
    <col min="29" max="257" width="11.425781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11.425781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11.425781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11.425781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11.425781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11.425781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11.425781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11.425781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11.425781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11.425781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11.425781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11.425781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11.425781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11.425781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11.425781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11.425781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11.425781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11.425781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11.425781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11.425781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11.425781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11.425781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11.425781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11.425781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11.425781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11.425781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11.425781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11.425781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11.425781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11.425781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11.425781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11.425781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11.425781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11.425781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11.425781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11.425781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11.425781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11.425781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11.425781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11.425781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11.425781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11.425781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11.425781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11.425781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11.425781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11.425781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11.425781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11.425781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11.425781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11.425781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11.425781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11.425781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11.425781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11.425781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11.425781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11.425781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11.425781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11.425781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11.425781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11.425781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11.425781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11.425781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11.425781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111.75"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s="8" customFormat="1" ht="14.25" x14ac:dyDescent="0.2">
      <c r="A2" s="9"/>
      <c r="B2" s="9"/>
      <c r="C2" s="9"/>
      <c r="D2" s="9"/>
      <c r="E2" s="10"/>
      <c r="F2" s="11"/>
      <c r="G2" s="10"/>
      <c r="H2" s="10"/>
      <c r="I2" s="9"/>
      <c r="J2" s="9"/>
      <c r="K2" s="9"/>
      <c r="L2" s="9"/>
      <c r="M2" s="9"/>
      <c r="N2" s="9"/>
      <c r="O2" s="9"/>
      <c r="P2" s="9"/>
      <c r="Q2" s="9"/>
      <c r="R2" s="9"/>
      <c r="S2" s="9"/>
      <c r="T2" s="9"/>
      <c r="U2" s="9"/>
      <c r="V2" s="9"/>
      <c r="W2" s="9"/>
      <c r="X2" s="9"/>
      <c r="Y2" s="9"/>
      <c r="Z2" s="9"/>
      <c r="AA2" s="9"/>
      <c r="AB2" s="9"/>
    </row>
    <row r="3" spans="1:28" s="8" customFormat="1" ht="14.25" x14ac:dyDescent="0.2">
      <c r="A3" s="12"/>
      <c r="B3" s="12"/>
      <c r="C3" s="12"/>
      <c r="D3" s="12"/>
      <c r="E3" s="10"/>
      <c r="F3" s="11"/>
      <c r="G3" s="10"/>
      <c r="H3" s="10"/>
      <c r="I3" s="9"/>
      <c r="J3" s="9"/>
      <c r="K3" s="9"/>
      <c r="L3" s="9"/>
      <c r="M3" s="9"/>
      <c r="N3" s="9"/>
      <c r="O3" s="9"/>
      <c r="P3" s="9"/>
      <c r="Q3" s="9"/>
      <c r="R3" s="9"/>
      <c r="S3" s="9"/>
      <c r="T3" s="9"/>
      <c r="U3" s="9"/>
      <c r="V3" s="9"/>
      <c r="W3" s="9"/>
      <c r="X3" s="9"/>
      <c r="Y3" s="9"/>
      <c r="Z3" s="9"/>
      <c r="AA3" s="9"/>
      <c r="AB3" s="9"/>
    </row>
    <row r="4" spans="1:28" s="14" customFormat="1" ht="23.25" customHeight="1" x14ac:dyDescent="0.2">
      <c r="A4" s="334" t="s">
        <v>1</v>
      </c>
      <c r="B4" s="334"/>
      <c r="C4" s="334"/>
      <c r="D4" s="334"/>
      <c r="E4" s="334"/>
      <c r="F4" s="334"/>
      <c r="G4" s="334"/>
      <c r="H4" s="335" t="s">
        <v>2</v>
      </c>
      <c r="I4" s="335"/>
      <c r="J4" s="335"/>
      <c r="K4" s="335"/>
      <c r="L4" s="335"/>
      <c r="M4" s="335"/>
      <c r="N4" s="335"/>
      <c r="O4" s="335"/>
      <c r="P4" s="335"/>
      <c r="Q4" s="335"/>
      <c r="R4" s="335"/>
      <c r="S4" s="335"/>
      <c r="T4" s="335"/>
      <c r="U4" s="335"/>
      <c r="V4" s="335"/>
      <c r="W4" s="336" t="s">
        <v>3</v>
      </c>
      <c r="X4" s="336"/>
      <c r="Y4" s="337" t="s">
        <v>4</v>
      </c>
      <c r="Z4" s="337"/>
      <c r="AA4" s="337"/>
      <c r="AB4" s="337"/>
    </row>
    <row r="5" spans="1:28" s="14" customFormat="1" ht="19.5" customHeight="1" thickBot="1" x14ac:dyDescent="0.25">
      <c r="A5" s="334"/>
      <c r="B5" s="334"/>
      <c r="C5" s="334"/>
      <c r="D5" s="334"/>
      <c r="E5" s="334"/>
      <c r="F5" s="334"/>
      <c r="G5" s="334"/>
      <c r="H5" s="335"/>
      <c r="I5" s="568"/>
      <c r="J5" s="568"/>
      <c r="K5" s="568"/>
      <c r="L5" s="568"/>
      <c r="M5" s="568"/>
      <c r="N5" s="568"/>
      <c r="O5" s="568"/>
      <c r="P5" s="568"/>
      <c r="Q5" s="568"/>
      <c r="R5" s="568"/>
      <c r="S5" s="568"/>
      <c r="T5" s="568"/>
      <c r="U5" s="335"/>
      <c r="V5" s="335"/>
      <c r="W5" s="336"/>
      <c r="X5" s="336"/>
      <c r="Y5" s="36" t="s">
        <v>5</v>
      </c>
      <c r="Z5" s="36" t="s">
        <v>6</v>
      </c>
      <c r="AA5" s="36" t="s">
        <v>7</v>
      </c>
      <c r="AB5" s="36" t="s">
        <v>8</v>
      </c>
    </row>
    <row r="6" spans="1:28" s="14" customFormat="1" ht="58.5" customHeight="1" x14ac:dyDescent="0.2">
      <c r="A6" s="523" t="s">
        <v>9</v>
      </c>
      <c r="B6" s="523" t="s">
        <v>10</v>
      </c>
      <c r="C6" s="523" t="s">
        <v>11</v>
      </c>
      <c r="D6" s="523" t="s">
        <v>12</v>
      </c>
      <c r="E6" s="523" t="s">
        <v>13</v>
      </c>
      <c r="F6" s="523" t="s">
        <v>14</v>
      </c>
      <c r="G6" s="523" t="s">
        <v>15</v>
      </c>
      <c r="H6" s="63" t="s">
        <v>16</v>
      </c>
      <c r="I6" s="569" t="s">
        <v>17</v>
      </c>
      <c r="J6" s="570"/>
      <c r="K6" s="570"/>
      <c r="L6" s="571"/>
      <c r="M6" s="572" t="s">
        <v>18</v>
      </c>
      <c r="N6" s="573"/>
      <c r="O6" s="573"/>
      <c r="P6" s="574"/>
      <c r="Q6" s="591" t="s">
        <v>19</v>
      </c>
      <c r="R6" s="592"/>
      <c r="S6" s="592"/>
      <c r="T6" s="593"/>
      <c r="U6" s="524" t="s">
        <v>174</v>
      </c>
      <c r="V6" s="525" t="s">
        <v>21</v>
      </c>
      <c r="W6" s="518" t="s">
        <v>22</v>
      </c>
      <c r="X6" s="518" t="s">
        <v>23</v>
      </c>
      <c r="Y6" s="519" t="s">
        <v>24</v>
      </c>
      <c r="Z6" s="519" t="s">
        <v>25</v>
      </c>
      <c r="AA6" s="519" t="s">
        <v>26</v>
      </c>
      <c r="AB6" s="519" t="s">
        <v>27</v>
      </c>
    </row>
    <row r="7" spans="1:28" s="14" customFormat="1" ht="18" customHeight="1" x14ac:dyDescent="0.2">
      <c r="A7" s="523"/>
      <c r="B7" s="523"/>
      <c r="C7" s="523"/>
      <c r="D7" s="523"/>
      <c r="E7" s="523"/>
      <c r="F7" s="523"/>
      <c r="G7" s="523"/>
      <c r="H7" s="63"/>
      <c r="I7" s="123">
        <v>1</v>
      </c>
      <c r="J7" s="30">
        <v>2</v>
      </c>
      <c r="K7" s="30">
        <v>3</v>
      </c>
      <c r="L7" s="58">
        <v>4</v>
      </c>
      <c r="M7" s="128">
        <v>5</v>
      </c>
      <c r="N7" s="17">
        <v>6</v>
      </c>
      <c r="O7" s="17">
        <v>7</v>
      </c>
      <c r="P7" s="129">
        <v>8</v>
      </c>
      <c r="Q7" s="248">
        <v>9</v>
      </c>
      <c r="R7" s="15">
        <v>10</v>
      </c>
      <c r="S7" s="15">
        <v>11</v>
      </c>
      <c r="T7" s="249">
        <v>12</v>
      </c>
      <c r="U7" s="524"/>
      <c r="V7" s="525"/>
      <c r="W7" s="518"/>
      <c r="X7" s="518"/>
      <c r="Y7" s="519"/>
      <c r="Z7" s="519"/>
      <c r="AA7" s="519"/>
      <c r="AB7" s="519"/>
    </row>
    <row r="8" spans="1:28" s="14" customFormat="1" ht="118.5" customHeight="1" x14ac:dyDescent="0.2">
      <c r="A8" s="342" t="s">
        <v>361</v>
      </c>
      <c r="B8" s="342" t="s">
        <v>362</v>
      </c>
      <c r="C8" s="342" t="s">
        <v>363</v>
      </c>
      <c r="D8" s="344" t="s">
        <v>364</v>
      </c>
      <c r="E8" s="600" t="s">
        <v>365</v>
      </c>
      <c r="F8" s="344" t="s">
        <v>366</v>
      </c>
      <c r="G8" s="344" t="s">
        <v>367</v>
      </c>
      <c r="H8" s="63" t="s">
        <v>35</v>
      </c>
      <c r="I8" s="64"/>
      <c r="J8" s="45"/>
      <c r="K8" s="44"/>
      <c r="L8" s="61">
        <v>0.33300000000000002</v>
      </c>
      <c r="M8" s="124"/>
      <c r="N8" s="46"/>
      <c r="O8" s="46"/>
      <c r="P8" s="61">
        <v>0.33300000000000002</v>
      </c>
      <c r="Q8" s="124"/>
      <c r="R8" s="46"/>
      <c r="S8" s="46"/>
      <c r="T8" s="61">
        <v>0.33300000000000002</v>
      </c>
      <c r="U8" s="338">
        <f>SUM(Q8:T8)</f>
        <v>0.33300000000000002</v>
      </c>
      <c r="V8" s="339">
        <f>SUM(Q9:T9)</f>
        <v>0.33</v>
      </c>
      <c r="W8" s="530">
        <f>SUM(I9:T9)</f>
        <v>0.996</v>
      </c>
      <c r="X8" s="522">
        <f>+V8/U8</f>
        <v>0.99099099099099097</v>
      </c>
      <c r="Y8" s="594" t="s">
        <v>368</v>
      </c>
      <c r="Z8" s="596" t="s">
        <v>37</v>
      </c>
      <c r="AA8" s="594" t="s">
        <v>369</v>
      </c>
      <c r="AB8" s="598" t="s">
        <v>37</v>
      </c>
    </row>
    <row r="9" spans="1:28" s="14" customFormat="1" ht="73.5" customHeight="1" x14ac:dyDescent="0.2">
      <c r="A9" s="560"/>
      <c r="B9" s="342"/>
      <c r="C9" s="342"/>
      <c r="D9" s="344"/>
      <c r="E9" s="344"/>
      <c r="F9" s="344"/>
      <c r="G9" s="344"/>
      <c r="H9" s="63" t="s">
        <v>39</v>
      </c>
      <c r="I9" s="64"/>
      <c r="J9" s="44"/>
      <c r="K9" s="44"/>
      <c r="L9" s="62">
        <v>0.33300000000000002</v>
      </c>
      <c r="M9" s="124"/>
      <c r="N9" s="46"/>
      <c r="O9" s="46"/>
      <c r="P9" s="162">
        <v>0.33300000000000002</v>
      </c>
      <c r="Q9" s="124"/>
      <c r="R9" s="46"/>
      <c r="S9" s="46"/>
      <c r="T9" s="162">
        <v>0.33</v>
      </c>
      <c r="U9" s="338"/>
      <c r="V9" s="339"/>
      <c r="W9" s="530"/>
      <c r="X9" s="522"/>
      <c r="Y9" s="595"/>
      <c r="Z9" s="597"/>
      <c r="AA9" s="595"/>
      <c r="AB9" s="599"/>
    </row>
    <row r="10" spans="1:28" s="14" customFormat="1" ht="99.75" customHeight="1" x14ac:dyDescent="0.2">
      <c r="A10" s="560"/>
      <c r="B10" s="342"/>
      <c r="C10" s="342"/>
      <c r="D10" s="344"/>
      <c r="E10" s="344" t="s">
        <v>370</v>
      </c>
      <c r="F10" s="344"/>
      <c r="G10" s="344" t="s">
        <v>371</v>
      </c>
      <c r="H10" s="63" t="s">
        <v>35</v>
      </c>
      <c r="I10" s="64"/>
      <c r="J10" s="44"/>
      <c r="K10" s="44"/>
      <c r="L10" s="60"/>
      <c r="M10" s="130"/>
      <c r="N10" s="51">
        <v>0.5</v>
      </c>
      <c r="O10" s="48"/>
      <c r="P10" s="264"/>
      <c r="Q10" s="130"/>
      <c r="R10" s="48"/>
      <c r="S10" s="48"/>
      <c r="T10" s="61">
        <v>0.5</v>
      </c>
      <c r="U10" s="338">
        <f>SUM(Q10:T10)</f>
        <v>0.5</v>
      </c>
      <c r="V10" s="339">
        <f>SUM(Q11:T11)</f>
        <v>0.5</v>
      </c>
      <c r="W10" s="530">
        <f>SUM(I11:T11)</f>
        <v>1</v>
      </c>
      <c r="X10" s="522">
        <f>+V10/U10</f>
        <v>1</v>
      </c>
      <c r="Y10" s="594" t="s">
        <v>372</v>
      </c>
      <c r="Z10" s="596" t="s">
        <v>37</v>
      </c>
      <c r="AA10" s="594" t="s">
        <v>373</v>
      </c>
      <c r="AB10" s="601" t="s">
        <v>37</v>
      </c>
    </row>
    <row r="11" spans="1:28" s="14" customFormat="1" ht="89.25" customHeight="1" x14ac:dyDescent="0.2">
      <c r="A11" s="560"/>
      <c r="B11" s="342"/>
      <c r="C11" s="342"/>
      <c r="D11" s="344"/>
      <c r="E11" s="344"/>
      <c r="F11" s="344"/>
      <c r="G11" s="344"/>
      <c r="H11" s="63" t="s">
        <v>39</v>
      </c>
      <c r="I11" s="124"/>
      <c r="J11" s="46"/>
      <c r="K11" s="46"/>
      <c r="L11" s="65"/>
      <c r="M11" s="124"/>
      <c r="N11" s="143">
        <v>0.5</v>
      </c>
      <c r="O11" s="46"/>
      <c r="P11" s="65"/>
      <c r="Q11" s="130"/>
      <c r="R11" s="48"/>
      <c r="S11" s="48"/>
      <c r="T11" s="143">
        <v>0.5</v>
      </c>
      <c r="U11" s="338"/>
      <c r="V11" s="339"/>
      <c r="W11" s="530"/>
      <c r="X11" s="522"/>
      <c r="Y11" s="595"/>
      <c r="Z11" s="597"/>
      <c r="AA11" s="595"/>
      <c r="AB11" s="554"/>
    </row>
    <row r="12" spans="1:28" s="14" customFormat="1" ht="54.75" customHeight="1" x14ac:dyDescent="0.2">
      <c r="A12" s="560"/>
      <c r="B12" s="342"/>
      <c r="C12" s="342"/>
      <c r="D12" s="344"/>
      <c r="E12" s="344" t="s">
        <v>374</v>
      </c>
      <c r="F12" s="344"/>
      <c r="G12" s="344" t="s">
        <v>375</v>
      </c>
      <c r="H12" s="63" t="s">
        <v>35</v>
      </c>
      <c r="I12" s="125"/>
      <c r="J12" s="50"/>
      <c r="K12" s="51">
        <v>0.2</v>
      </c>
      <c r="L12" s="60"/>
      <c r="M12" s="66">
        <v>0.2</v>
      </c>
      <c r="N12" s="48"/>
      <c r="O12" s="51">
        <v>0.2</v>
      </c>
      <c r="P12" s="131"/>
      <c r="Q12" s="250">
        <v>0.2</v>
      </c>
      <c r="R12" s="46"/>
      <c r="S12" s="186">
        <v>0.1</v>
      </c>
      <c r="T12" s="189">
        <v>0.1</v>
      </c>
      <c r="U12" s="338">
        <f>SUM(Q12:T12)</f>
        <v>0.4</v>
      </c>
      <c r="V12" s="339">
        <f>SUM(Q13:T13)</f>
        <v>0.4</v>
      </c>
      <c r="W12" s="530">
        <f>SUM(I13:T13)</f>
        <v>1</v>
      </c>
      <c r="X12" s="522">
        <f>+V12/U12</f>
        <v>1</v>
      </c>
      <c r="Y12" s="594" t="s">
        <v>376</v>
      </c>
      <c r="Z12" s="602" t="s">
        <v>37</v>
      </c>
      <c r="AA12" s="594" t="s">
        <v>377</v>
      </c>
      <c r="AB12" s="601" t="s">
        <v>37</v>
      </c>
    </row>
    <row r="13" spans="1:28" s="14" customFormat="1" ht="59.25" customHeight="1" x14ac:dyDescent="0.2">
      <c r="A13" s="560"/>
      <c r="B13" s="342"/>
      <c r="C13" s="342"/>
      <c r="D13" s="344"/>
      <c r="E13" s="344"/>
      <c r="F13" s="344"/>
      <c r="G13" s="344"/>
      <c r="H13" s="63" t="s">
        <v>39</v>
      </c>
      <c r="I13" s="265"/>
      <c r="J13" s="53">
        <v>0.1</v>
      </c>
      <c r="K13" s="266"/>
      <c r="L13" s="62">
        <v>0.2</v>
      </c>
      <c r="M13" s="247">
        <v>0.2</v>
      </c>
      <c r="N13" s="46"/>
      <c r="O13" s="163">
        <v>0.1</v>
      </c>
      <c r="P13" s="65"/>
      <c r="Q13" s="144">
        <v>0.2</v>
      </c>
      <c r="R13" s="46"/>
      <c r="S13" s="143">
        <v>0.1</v>
      </c>
      <c r="T13" s="162">
        <v>0.1</v>
      </c>
      <c r="U13" s="338"/>
      <c r="V13" s="339"/>
      <c r="W13" s="530"/>
      <c r="X13" s="522"/>
      <c r="Y13" s="595"/>
      <c r="Z13" s="603"/>
      <c r="AA13" s="595"/>
      <c r="AB13" s="554"/>
    </row>
    <row r="14" spans="1:28" s="14" customFormat="1" ht="68.25" customHeight="1" x14ac:dyDescent="0.2">
      <c r="A14" s="342" t="s">
        <v>361</v>
      </c>
      <c r="B14" s="342" t="s">
        <v>362</v>
      </c>
      <c r="C14" s="342" t="s">
        <v>167</v>
      </c>
      <c r="D14" s="344" t="s">
        <v>378</v>
      </c>
      <c r="E14" s="344" t="s">
        <v>379</v>
      </c>
      <c r="F14" s="344" t="s">
        <v>212</v>
      </c>
      <c r="G14" s="344" t="s">
        <v>380</v>
      </c>
      <c r="H14" s="63" t="s">
        <v>35</v>
      </c>
      <c r="I14" s="64"/>
      <c r="J14" s="44"/>
      <c r="K14" s="44"/>
      <c r="L14" s="60"/>
      <c r="M14" s="66">
        <v>0.33300000000000002</v>
      </c>
      <c r="N14" s="48"/>
      <c r="O14" s="48"/>
      <c r="P14" s="61">
        <v>0.33300000000000002</v>
      </c>
      <c r="Q14" s="130"/>
      <c r="R14" s="48"/>
      <c r="S14" s="185">
        <v>0.33300000000000002</v>
      </c>
      <c r="T14" s="264"/>
      <c r="U14" s="338">
        <f>SUM(Q14:T14)</f>
        <v>0.33300000000000002</v>
      </c>
      <c r="V14" s="339">
        <f>SUM(Q15:T15)</f>
        <v>0.33300000000000002</v>
      </c>
      <c r="W14" s="530">
        <f>SUM(I15:T15)</f>
        <v>0.99900000000000011</v>
      </c>
      <c r="X14" s="522">
        <f>+V14/U14</f>
        <v>1</v>
      </c>
      <c r="Y14" s="594" t="s">
        <v>381</v>
      </c>
      <c r="Z14" s="604" t="s">
        <v>382</v>
      </c>
      <c r="AA14" s="594" t="s">
        <v>383</v>
      </c>
      <c r="AB14" s="598" t="s">
        <v>384</v>
      </c>
    </row>
    <row r="15" spans="1:28" s="14" customFormat="1" ht="87" customHeight="1" x14ac:dyDescent="0.2">
      <c r="A15" s="560"/>
      <c r="B15" s="342"/>
      <c r="C15" s="342"/>
      <c r="D15" s="344"/>
      <c r="E15" s="344"/>
      <c r="F15" s="344"/>
      <c r="G15" s="344"/>
      <c r="H15" s="63" t="s">
        <v>39</v>
      </c>
      <c r="I15" s="64"/>
      <c r="J15" s="44"/>
      <c r="K15" s="44"/>
      <c r="L15" s="60"/>
      <c r="M15" s="164">
        <v>0.33300000000000002</v>
      </c>
      <c r="N15" s="48"/>
      <c r="O15" s="48"/>
      <c r="P15" s="166">
        <v>0.33300000000000002</v>
      </c>
      <c r="Q15" s="130"/>
      <c r="R15" s="48"/>
      <c r="S15" s="166">
        <v>0.33300000000000002</v>
      </c>
      <c r="T15" s="264"/>
      <c r="U15" s="338"/>
      <c r="V15" s="339"/>
      <c r="W15" s="530"/>
      <c r="X15" s="522"/>
      <c r="Y15" s="595"/>
      <c r="Z15" s="605"/>
      <c r="AA15" s="595"/>
      <c r="AB15" s="599"/>
    </row>
    <row r="16" spans="1:28" s="14" customFormat="1" ht="53.25" customHeight="1" x14ac:dyDescent="0.2">
      <c r="A16" s="560"/>
      <c r="B16" s="342"/>
      <c r="C16" s="342"/>
      <c r="D16" s="344"/>
      <c r="E16" s="344" t="s">
        <v>385</v>
      </c>
      <c r="F16" s="344"/>
      <c r="G16" s="559" t="s">
        <v>386</v>
      </c>
      <c r="H16" s="63" t="s">
        <v>35</v>
      </c>
      <c r="I16" s="64"/>
      <c r="J16" s="44"/>
      <c r="K16" s="44"/>
      <c r="L16" s="60"/>
      <c r="M16" s="124"/>
      <c r="N16" s="46"/>
      <c r="O16" s="50"/>
      <c r="P16" s="68"/>
      <c r="Q16" s="124"/>
      <c r="R16" s="46"/>
      <c r="S16" s="46"/>
      <c r="T16" s="189">
        <v>1</v>
      </c>
      <c r="U16" s="338">
        <f>SUM(Q16:T16)</f>
        <v>1</v>
      </c>
      <c r="V16" s="339">
        <f>SUM(Q17:T17)</f>
        <v>1</v>
      </c>
      <c r="W16" s="530">
        <f>SUM(I17:T17)</f>
        <v>1</v>
      </c>
      <c r="X16" s="522">
        <f>+V16/U16</f>
        <v>1</v>
      </c>
      <c r="Y16" s="594"/>
      <c r="Z16" s="602" t="s">
        <v>37</v>
      </c>
      <c r="AA16" s="606" t="s">
        <v>387</v>
      </c>
      <c r="AB16" s="601" t="s">
        <v>37</v>
      </c>
    </row>
    <row r="17" spans="1:28" s="14" customFormat="1" ht="42" customHeight="1" x14ac:dyDescent="0.2">
      <c r="A17" s="560"/>
      <c r="B17" s="342"/>
      <c r="C17" s="342"/>
      <c r="D17" s="344"/>
      <c r="E17" s="344"/>
      <c r="F17" s="344"/>
      <c r="G17" s="344"/>
      <c r="H17" s="63" t="s">
        <v>39</v>
      </c>
      <c r="I17" s="64"/>
      <c r="J17" s="44"/>
      <c r="K17" s="44"/>
      <c r="L17" s="60"/>
      <c r="M17" s="124"/>
      <c r="N17" s="46"/>
      <c r="O17" s="50"/>
      <c r="P17" s="68"/>
      <c r="Q17" s="124"/>
      <c r="R17" s="46"/>
      <c r="S17" s="46"/>
      <c r="T17" s="166">
        <v>1</v>
      </c>
      <c r="U17" s="338"/>
      <c r="V17" s="339"/>
      <c r="W17" s="530"/>
      <c r="X17" s="522"/>
      <c r="Y17" s="595"/>
      <c r="Z17" s="603"/>
      <c r="AA17" s="607"/>
      <c r="AB17" s="554"/>
    </row>
    <row r="18" spans="1:28" s="14" customFormat="1" ht="42" customHeight="1" x14ac:dyDescent="0.2">
      <c r="A18" s="342" t="s">
        <v>361</v>
      </c>
      <c r="B18" s="342" t="s">
        <v>29</v>
      </c>
      <c r="C18" s="342" t="s">
        <v>167</v>
      </c>
      <c r="D18" s="344" t="s">
        <v>388</v>
      </c>
      <c r="E18" s="344" t="s">
        <v>389</v>
      </c>
      <c r="F18" s="344" t="s">
        <v>390</v>
      </c>
      <c r="G18" s="343" t="s">
        <v>391</v>
      </c>
      <c r="H18" s="63" t="s">
        <v>35</v>
      </c>
      <c r="I18" s="64"/>
      <c r="J18" s="44"/>
      <c r="K18" s="44"/>
      <c r="L18" s="60"/>
      <c r="M18" s="130"/>
      <c r="N18" s="48"/>
      <c r="O18" s="48"/>
      <c r="P18" s="264"/>
      <c r="Q18" s="251">
        <v>1</v>
      </c>
      <c r="R18" s="48"/>
      <c r="S18" s="48"/>
      <c r="T18" s="264"/>
      <c r="U18" s="338">
        <f>SUM(Q18:T18)</f>
        <v>1</v>
      </c>
      <c r="V18" s="339">
        <f>SUM(Q19:T19)</f>
        <v>0.8</v>
      </c>
      <c r="W18" s="609">
        <f>SUM(I19:T19)</f>
        <v>0.8</v>
      </c>
      <c r="X18" s="522">
        <f>+V18/U18</f>
        <v>0.8</v>
      </c>
      <c r="Y18" s="594" t="s">
        <v>392</v>
      </c>
      <c r="Z18" s="602" t="s">
        <v>37</v>
      </c>
      <c r="AA18" s="606" t="s">
        <v>393</v>
      </c>
      <c r="AB18" s="598" t="s">
        <v>394</v>
      </c>
    </row>
    <row r="19" spans="1:28" s="14" customFormat="1" ht="42" customHeight="1" x14ac:dyDescent="0.2">
      <c r="A19" s="560"/>
      <c r="B19" s="560"/>
      <c r="C19" s="560"/>
      <c r="D19" s="608"/>
      <c r="E19" s="344"/>
      <c r="F19" s="344"/>
      <c r="G19" s="343"/>
      <c r="H19" s="63" t="s">
        <v>39</v>
      </c>
      <c r="I19" s="64"/>
      <c r="J19" s="44"/>
      <c r="K19" s="44"/>
      <c r="L19" s="60"/>
      <c r="M19" s="130"/>
      <c r="N19" s="48"/>
      <c r="O19" s="48"/>
      <c r="P19" s="264"/>
      <c r="Q19" s="163">
        <v>0.8</v>
      </c>
      <c r="R19" s="48"/>
      <c r="S19" s="48"/>
      <c r="T19" s="264"/>
      <c r="U19" s="338"/>
      <c r="V19" s="339"/>
      <c r="W19" s="609"/>
      <c r="X19" s="522"/>
      <c r="Y19" s="595"/>
      <c r="Z19" s="603"/>
      <c r="AA19" s="607"/>
      <c r="AB19" s="599"/>
    </row>
    <row r="20" spans="1:28" s="14" customFormat="1" ht="42" customHeight="1" x14ac:dyDescent="0.2">
      <c r="A20" s="342" t="s">
        <v>361</v>
      </c>
      <c r="B20" s="342" t="s">
        <v>29</v>
      </c>
      <c r="C20" s="342" t="s">
        <v>395</v>
      </c>
      <c r="D20" s="344" t="s">
        <v>396</v>
      </c>
      <c r="E20" s="600" t="s">
        <v>397</v>
      </c>
      <c r="F20" s="344" t="s">
        <v>398</v>
      </c>
      <c r="G20" s="344" t="s">
        <v>399</v>
      </c>
      <c r="H20" s="63" t="s">
        <v>35</v>
      </c>
      <c r="I20" s="64"/>
      <c r="J20" s="44"/>
      <c r="K20" s="44"/>
      <c r="L20" s="60"/>
      <c r="M20" s="124"/>
      <c r="N20" s="51">
        <v>0.5</v>
      </c>
      <c r="O20" s="46"/>
      <c r="P20" s="65"/>
      <c r="Q20" s="124"/>
      <c r="R20" s="46"/>
      <c r="S20" s="46"/>
      <c r="T20" s="61">
        <v>0.5</v>
      </c>
      <c r="U20" s="338">
        <f>SUM(Q20:T20)</f>
        <v>0.5</v>
      </c>
      <c r="V20" s="339">
        <f>SUM(Q21:T21)</f>
        <v>0.5</v>
      </c>
      <c r="W20" s="530">
        <f>SUM(I21:T21)</f>
        <v>1</v>
      </c>
      <c r="X20" s="522">
        <f>+V20/U20</f>
        <v>1</v>
      </c>
      <c r="Y20" s="613" t="s">
        <v>400</v>
      </c>
      <c r="Z20" s="614" t="s">
        <v>37</v>
      </c>
      <c r="AA20" s="613" t="s">
        <v>401</v>
      </c>
      <c r="AB20" s="610" t="s">
        <v>37</v>
      </c>
    </row>
    <row r="21" spans="1:28" s="14" customFormat="1" ht="42" customHeight="1" x14ac:dyDescent="0.2">
      <c r="A21" s="560"/>
      <c r="B21" s="560"/>
      <c r="C21" s="560"/>
      <c r="D21" s="608"/>
      <c r="E21" s="344"/>
      <c r="F21" s="344"/>
      <c r="G21" s="344"/>
      <c r="H21" s="63" t="s">
        <v>39</v>
      </c>
      <c r="I21" s="64"/>
      <c r="J21" s="44"/>
      <c r="K21" s="44"/>
      <c r="L21" s="60"/>
      <c r="M21" s="124"/>
      <c r="N21" s="143">
        <v>0.5</v>
      </c>
      <c r="O21" s="46"/>
      <c r="P21" s="65"/>
      <c r="Q21" s="124"/>
      <c r="R21" s="46"/>
      <c r="S21" s="323"/>
      <c r="T21" s="143">
        <v>0.5</v>
      </c>
      <c r="U21" s="338"/>
      <c r="V21" s="339"/>
      <c r="W21" s="530"/>
      <c r="X21" s="522"/>
      <c r="Y21" s="582"/>
      <c r="Z21" s="615"/>
      <c r="AA21" s="582"/>
      <c r="AB21" s="611"/>
    </row>
    <row r="22" spans="1:28" s="14" customFormat="1" ht="42" customHeight="1" x14ac:dyDescent="0.2">
      <c r="A22" s="342" t="s">
        <v>361</v>
      </c>
      <c r="B22" s="342" t="s">
        <v>29</v>
      </c>
      <c r="C22" s="342" t="s">
        <v>395</v>
      </c>
      <c r="D22" s="344" t="s">
        <v>402</v>
      </c>
      <c r="E22" s="612" t="s">
        <v>403</v>
      </c>
      <c r="F22" s="344" t="s">
        <v>404</v>
      </c>
      <c r="G22" s="344" t="s">
        <v>405</v>
      </c>
      <c r="H22" s="63" t="s">
        <v>35</v>
      </c>
      <c r="I22" s="64"/>
      <c r="J22" s="44"/>
      <c r="K22" s="44"/>
      <c r="L22" s="60"/>
      <c r="M22" s="130"/>
      <c r="N22" s="48"/>
      <c r="O22" s="51">
        <v>0.5</v>
      </c>
      <c r="P22" s="264"/>
      <c r="Q22" s="130"/>
      <c r="R22" s="48"/>
      <c r="S22" s="48"/>
      <c r="T22" s="61">
        <v>0.5</v>
      </c>
      <c r="U22" s="338">
        <f>SUM(Q22:T22)</f>
        <v>0.5</v>
      </c>
      <c r="V22" s="339">
        <f>SUM(Q23:T23)</f>
        <v>0.5</v>
      </c>
      <c r="W22" s="530">
        <f>SUM(I23:T23)</f>
        <v>1</v>
      </c>
      <c r="X22" s="522">
        <f>+V22/U22</f>
        <v>1</v>
      </c>
      <c r="Y22" s="594" t="s">
        <v>406</v>
      </c>
      <c r="Z22" s="602" t="s">
        <v>37</v>
      </c>
      <c r="AA22" s="594" t="s">
        <v>407</v>
      </c>
      <c r="AB22" s="598" t="s">
        <v>37</v>
      </c>
    </row>
    <row r="23" spans="1:28" s="14" customFormat="1" ht="42" customHeight="1" x14ac:dyDescent="0.2">
      <c r="A23" s="560"/>
      <c r="B23" s="560"/>
      <c r="C23" s="560"/>
      <c r="D23" s="344"/>
      <c r="E23" s="558"/>
      <c r="F23" s="344"/>
      <c r="G23" s="344"/>
      <c r="H23" s="63" t="s">
        <v>39</v>
      </c>
      <c r="I23" s="64"/>
      <c r="J23" s="44"/>
      <c r="K23" s="44"/>
      <c r="L23" s="60"/>
      <c r="M23" s="130"/>
      <c r="N23" s="48"/>
      <c r="O23" s="165">
        <v>0.5</v>
      </c>
      <c r="P23" s="264"/>
      <c r="Q23" s="130"/>
      <c r="R23" s="48"/>
      <c r="S23" s="48"/>
      <c r="T23" s="166">
        <v>0.5</v>
      </c>
      <c r="U23" s="338"/>
      <c r="V23" s="339"/>
      <c r="W23" s="530"/>
      <c r="X23" s="522"/>
      <c r="Y23" s="595"/>
      <c r="Z23" s="603"/>
      <c r="AA23" s="595"/>
      <c r="AB23" s="599"/>
    </row>
    <row r="24" spans="1:28" s="14" customFormat="1" ht="69" customHeight="1" x14ac:dyDescent="0.2">
      <c r="A24" s="342" t="s">
        <v>361</v>
      </c>
      <c r="B24" s="342" t="s">
        <v>29</v>
      </c>
      <c r="C24" s="342" t="s">
        <v>395</v>
      </c>
      <c r="D24" s="344" t="s">
        <v>408</v>
      </c>
      <c r="E24" s="344" t="s">
        <v>409</v>
      </c>
      <c r="F24" s="344" t="s">
        <v>404</v>
      </c>
      <c r="G24" s="344" t="s">
        <v>410</v>
      </c>
      <c r="H24" s="63" t="s">
        <v>35</v>
      </c>
      <c r="I24" s="64"/>
      <c r="J24" s="44"/>
      <c r="K24" s="51">
        <v>0.25</v>
      </c>
      <c r="L24" s="60"/>
      <c r="M24" s="124"/>
      <c r="N24" s="51">
        <v>0.25</v>
      </c>
      <c r="O24" s="46"/>
      <c r="P24" s="65"/>
      <c r="Q24" s="66">
        <v>0.25</v>
      </c>
      <c r="R24" s="46"/>
      <c r="S24" s="46"/>
      <c r="T24" s="61">
        <v>0.25</v>
      </c>
      <c r="U24" s="338">
        <f>SUM(Q24:T24)</f>
        <v>0.5</v>
      </c>
      <c r="V24" s="339">
        <f>SUM(Q25:T25)</f>
        <v>0.5</v>
      </c>
      <c r="W24" s="530">
        <f>SUM(I25:T25)</f>
        <v>1</v>
      </c>
      <c r="X24" s="522">
        <f>+V24/U24</f>
        <v>1</v>
      </c>
      <c r="Y24" s="594" t="s">
        <v>411</v>
      </c>
      <c r="Z24" s="602" t="s">
        <v>37</v>
      </c>
      <c r="AA24" s="594" t="s">
        <v>412</v>
      </c>
      <c r="AB24" s="598" t="s">
        <v>37</v>
      </c>
    </row>
    <row r="25" spans="1:28" s="14" customFormat="1" ht="42" customHeight="1" x14ac:dyDescent="0.2">
      <c r="A25" s="560"/>
      <c r="B25" s="560"/>
      <c r="C25" s="560"/>
      <c r="D25" s="608"/>
      <c r="E25" s="344"/>
      <c r="F25" s="344"/>
      <c r="G25" s="559"/>
      <c r="H25" s="63" t="s">
        <v>39</v>
      </c>
      <c r="I25" s="64"/>
      <c r="J25" s="44"/>
      <c r="K25" s="53">
        <v>0.25</v>
      </c>
      <c r="L25" s="60"/>
      <c r="M25" s="124"/>
      <c r="N25" s="143">
        <v>0.25</v>
      </c>
      <c r="O25" s="46"/>
      <c r="P25" s="65"/>
      <c r="Q25" s="143">
        <v>0.25</v>
      </c>
      <c r="R25" s="46"/>
      <c r="S25" s="46"/>
      <c r="T25" s="143">
        <v>0.25</v>
      </c>
      <c r="U25" s="338"/>
      <c r="V25" s="339"/>
      <c r="W25" s="530"/>
      <c r="X25" s="522"/>
      <c r="Y25" s="595"/>
      <c r="Z25" s="603"/>
      <c r="AA25" s="595"/>
      <c r="AB25" s="599"/>
    </row>
    <row r="26" spans="1:28" s="8" customFormat="1" ht="45.75" customHeight="1" x14ac:dyDescent="0.2">
      <c r="A26" s="342" t="s">
        <v>413</v>
      </c>
      <c r="B26" s="342" t="s">
        <v>29</v>
      </c>
      <c r="C26" s="342" t="s">
        <v>414</v>
      </c>
      <c r="D26" s="344" t="s">
        <v>415</v>
      </c>
      <c r="E26" s="344" t="s">
        <v>416</v>
      </c>
      <c r="F26" s="344" t="s">
        <v>417</v>
      </c>
      <c r="G26" s="344" t="s">
        <v>418</v>
      </c>
      <c r="H26" s="63" t="s">
        <v>35</v>
      </c>
      <c r="I26" s="64"/>
      <c r="J26" s="44"/>
      <c r="K26" s="44"/>
      <c r="L26" s="61">
        <v>0.28000000000000003</v>
      </c>
      <c r="M26" s="124"/>
      <c r="N26" s="46"/>
      <c r="O26" s="51">
        <v>0.36</v>
      </c>
      <c r="P26" s="65"/>
      <c r="Q26" s="124"/>
      <c r="R26" s="51">
        <v>0.36</v>
      </c>
      <c r="S26" s="46"/>
      <c r="T26" s="65"/>
      <c r="U26" s="338">
        <f>SUM(Q26:T26)</f>
        <v>0.36</v>
      </c>
      <c r="V26" s="339">
        <f>SUM(Q27:T27)</f>
        <v>0.36</v>
      </c>
      <c r="W26" s="530">
        <f>SUM(I27:T27)</f>
        <v>1</v>
      </c>
      <c r="X26" s="522">
        <f>+V26/U26</f>
        <v>1</v>
      </c>
      <c r="Y26" s="594" t="s">
        <v>419</v>
      </c>
      <c r="Z26" s="602" t="s">
        <v>37</v>
      </c>
      <c r="AA26" s="604" t="s">
        <v>420</v>
      </c>
      <c r="AB26" s="602" t="s">
        <v>37</v>
      </c>
    </row>
    <row r="27" spans="1:28" s="8" customFormat="1" ht="38.450000000000003" customHeight="1" x14ac:dyDescent="0.2">
      <c r="A27" s="560"/>
      <c r="B27" s="560"/>
      <c r="C27" s="560"/>
      <c r="D27" s="608"/>
      <c r="E27" s="344"/>
      <c r="F27" s="344"/>
      <c r="G27" s="559"/>
      <c r="H27" s="63" t="s">
        <v>39</v>
      </c>
      <c r="I27" s="126"/>
      <c r="J27" s="127"/>
      <c r="K27" s="127"/>
      <c r="L27" s="200">
        <v>0.28000000000000003</v>
      </c>
      <c r="M27" s="132"/>
      <c r="N27" s="133"/>
      <c r="O27" s="143">
        <v>0.36</v>
      </c>
      <c r="P27" s="134"/>
      <c r="Q27" s="132"/>
      <c r="R27" s="143">
        <v>0.36</v>
      </c>
      <c r="S27" s="133"/>
      <c r="T27" s="134"/>
      <c r="U27" s="338"/>
      <c r="V27" s="339"/>
      <c r="W27" s="530"/>
      <c r="X27" s="522"/>
      <c r="Y27" s="595"/>
      <c r="Z27" s="603"/>
      <c r="AA27" s="605"/>
      <c r="AB27" s="603"/>
    </row>
    <row r="28" spans="1:28" s="8" customFormat="1" ht="38.450000000000003" customHeight="1" x14ac:dyDescent="0.2"/>
    <row r="29" spans="1:28" s="8" customFormat="1" ht="38.450000000000003" customHeight="1" x14ac:dyDescent="0.2"/>
    <row r="30" spans="1:28" s="8" customFormat="1" ht="38.450000000000003" customHeight="1" x14ac:dyDescent="0.2"/>
    <row r="31" spans="1:28" s="8" customFormat="1" ht="38.450000000000003" customHeight="1" x14ac:dyDescent="0.2"/>
    <row r="32" spans="1:28" s="8" customFormat="1" ht="38.450000000000003" customHeight="1" x14ac:dyDescent="0.2"/>
    <row r="33" s="8" customFormat="1" ht="38.450000000000003" customHeight="1" x14ac:dyDescent="0.2"/>
    <row r="34" s="8" customFormat="1" ht="38.450000000000003" customHeight="1" x14ac:dyDescent="0.2"/>
    <row r="35" s="8" customFormat="1" ht="38.450000000000003" customHeight="1" x14ac:dyDescent="0.2"/>
    <row r="36" s="8" customFormat="1" ht="38.450000000000003" customHeight="1" x14ac:dyDescent="0.2"/>
    <row r="37" s="8" customFormat="1" ht="38.450000000000003" customHeight="1" x14ac:dyDescent="0.2"/>
    <row r="38" s="8" customFormat="1" ht="21" customHeight="1" x14ac:dyDescent="0.2"/>
    <row r="39" s="8" customFormat="1" ht="14.25" x14ac:dyDescent="0.2"/>
    <row r="40" s="8" customFormat="1" ht="15.75" customHeight="1" x14ac:dyDescent="0.2"/>
    <row r="41" s="8" customFormat="1" ht="14.25" x14ac:dyDescent="0.2"/>
    <row r="42" s="8" customFormat="1" ht="22.5" customHeight="1" x14ac:dyDescent="0.2"/>
    <row r="43" s="8" customFormat="1" ht="14.25" x14ac:dyDescent="0.2"/>
    <row r="44" s="8" customFormat="1" ht="14.25" x14ac:dyDescent="0.2"/>
    <row r="45" s="8" customFormat="1" ht="14.25" x14ac:dyDescent="0.2"/>
    <row r="46" s="8" customFormat="1" ht="14.25" x14ac:dyDescent="0.2"/>
    <row r="47" s="8" customFormat="1" ht="14.25" x14ac:dyDescent="0.2"/>
    <row r="48" s="8" customFormat="1" ht="14.25" x14ac:dyDescent="0.2"/>
    <row r="49" s="8" customFormat="1" ht="14.25" x14ac:dyDescent="0.2"/>
    <row r="50" customFormat="1" ht="21" customHeight="1" x14ac:dyDescent="0.25"/>
    <row r="51" customFormat="1" x14ac:dyDescent="0.25"/>
    <row r="52" customFormat="1" ht="15.75" customHeight="1" x14ac:dyDescent="0.25"/>
    <row r="53" customFormat="1" x14ac:dyDescent="0.25"/>
    <row r="54" customFormat="1" x14ac:dyDescent="0.25"/>
    <row r="55" customFormat="1" ht="49.5" customHeight="1" x14ac:dyDescent="0.25"/>
    <row r="56" customFormat="1" ht="15.75" customHeight="1" x14ac:dyDescent="0.25"/>
    <row r="57" customFormat="1" x14ac:dyDescent="0.25"/>
    <row r="58" customFormat="1" x14ac:dyDescent="0.25"/>
    <row r="59" customFormat="1" ht="24.75" customHeigh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58">
    <mergeCell ref="AA26:AA27"/>
    <mergeCell ref="AB26:AB27"/>
    <mergeCell ref="U26:U27"/>
    <mergeCell ref="V26:V27"/>
    <mergeCell ref="W26:W27"/>
    <mergeCell ref="X26:X27"/>
    <mergeCell ref="Y26:Y27"/>
    <mergeCell ref="Z26:Z27"/>
    <mergeCell ref="Z24:Z25"/>
    <mergeCell ref="AA24:AA25"/>
    <mergeCell ref="AB24:AB25"/>
    <mergeCell ref="V24:V25"/>
    <mergeCell ref="W24:W25"/>
    <mergeCell ref="X24:X25"/>
    <mergeCell ref="Y24:Y25"/>
    <mergeCell ref="A26:A27"/>
    <mergeCell ref="B26:B27"/>
    <mergeCell ref="C26:C27"/>
    <mergeCell ref="D26:D27"/>
    <mergeCell ref="E26:E27"/>
    <mergeCell ref="F26:F27"/>
    <mergeCell ref="G26:G27"/>
    <mergeCell ref="G24:G25"/>
    <mergeCell ref="U24:U25"/>
    <mergeCell ref="A24:A25"/>
    <mergeCell ref="B24:B25"/>
    <mergeCell ref="C24:C25"/>
    <mergeCell ref="D24:D25"/>
    <mergeCell ref="E24:E25"/>
    <mergeCell ref="F24:F25"/>
    <mergeCell ref="W22:W23"/>
    <mergeCell ref="X22:X23"/>
    <mergeCell ref="Y22:Y23"/>
    <mergeCell ref="Z22:Z23"/>
    <mergeCell ref="AA22:AA23"/>
    <mergeCell ref="AB22:AB23"/>
    <mergeCell ref="AB20:AB21"/>
    <mergeCell ref="A22:A23"/>
    <mergeCell ref="B22:B23"/>
    <mergeCell ref="C22:C23"/>
    <mergeCell ref="D22:D23"/>
    <mergeCell ref="E22:E23"/>
    <mergeCell ref="F22:F23"/>
    <mergeCell ref="G22:G23"/>
    <mergeCell ref="U22:U23"/>
    <mergeCell ref="V22:V23"/>
    <mergeCell ref="V20:V21"/>
    <mergeCell ref="W20:W21"/>
    <mergeCell ref="X20:X21"/>
    <mergeCell ref="Y20:Y21"/>
    <mergeCell ref="Z20:Z21"/>
    <mergeCell ref="AA20:AA21"/>
    <mergeCell ref="A20:A21"/>
    <mergeCell ref="B20:B21"/>
    <mergeCell ref="C20:C21"/>
    <mergeCell ref="D20:D21"/>
    <mergeCell ref="E20:E21"/>
    <mergeCell ref="F20:F21"/>
    <mergeCell ref="G20:G21"/>
    <mergeCell ref="U20:U21"/>
    <mergeCell ref="U18:U19"/>
    <mergeCell ref="AB16:AB17"/>
    <mergeCell ref="A18:A19"/>
    <mergeCell ref="B18:B19"/>
    <mergeCell ref="C18:C19"/>
    <mergeCell ref="D18:D19"/>
    <mergeCell ref="E18:E19"/>
    <mergeCell ref="F18:F19"/>
    <mergeCell ref="G18:G19"/>
    <mergeCell ref="AA18:AA19"/>
    <mergeCell ref="AB18:AB19"/>
    <mergeCell ref="V18:V19"/>
    <mergeCell ref="W18:W19"/>
    <mergeCell ref="X18:X19"/>
    <mergeCell ref="Y18:Y19"/>
    <mergeCell ref="Z18:Z19"/>
    <mergeCell ref="A14:A17"/>
    <mergeCell ref="B14:B17"/>
    <mergeCell ref="C14:C17"/>
    <mergeCell ref="D14:D17"/>
    <mergeCell ref="E14:E15"/>
    <mergeCell ref="F14:F17"/>
    <mergeCell ref="Z14:Z15"/>
    <mergeCell ref="AA14:AA15"/>
    <mergeCell ref="AB14:AB15"/>
    <mergeCell ref="E16:E17"/>
    <mergeCell ref="G16:G17"/>
    <mergeCell ref="U16:U17"/>
    <mergeCell ref="V16:V17"/>
    <mergeCell ref="W16:W17"/>
    <mergeCell ref="X16:X17"/>
    <mergeCell ref="Y16:Y17"/>
    <mergeCell ref="G14:G15"/>
    <mergeCell ref="U14:U15"/>
    <mergeCell ref="V14:V15"/>
    <mergeCell ref="W14:W15"/>
    <mergeCell ref="X14:X15"/>
    <mergeCell ref="Y14:Y15"/>
    <mergeCell ref="Z16:Z17"/>
    <mergeCell ref="AA16:AA17"/>
    <mergeCell ref="Y10:Y11"/>
    <mergeCell ref="Z10:Z11"/>
    <mergeCell ref="AA10:AA11"/>
    <mergeCell ref="AB10:AB11"/>
    <mergeCell ref="E12:E13"/>
    <mergeCell ref="G12:G13"/>
    <mergeCell ref="U12:U13"/>
    <mergeCell ref="V12:V13"/>
    <mergeCell ref="W12:W13"/>
    <mergeCell ref="X12:X13"/>
    <mergeCell ref="E10:E11"/>
    <mergeCell ref="G10:G11"/>
    <mergeCell ref="U10:U11"/>
    <mergeCell ref="V10:V11"/>
    <mergeCell ref="W10:W11"/>
    <mergeCell ref="X10:X11"/>
    <mergeCell ref="Y12:Y13"/>
    <mergeCell ref="Z12:Z13"/>
    <mergeCell ref="AA12:AA13"/>
    <mergeCell ref="AB12:AB13"/>
    <mergeCell ref="W8:W9"/>
    <mergeCell ref="X8:X9"/>
    <mergeCell ref="Y8:Y9"/>
    <mergeCell ref="Z8:Z9"/>
    <mergeCell ref="AA8:AA9"/>
    <mergeCell ref="AB8:AB9"/>
    <mergeCell ref="AB6:AB7"/>
    <mergeCell ref="A8:A13"/>
    <mergeCell ref="B8:B13"/>
    <mergeCell ref="C8:C13"/>
    <mergeCell ref="D8:D13"/>
    <mergeCell ref="E8:E9"/>
    <mergeCell ref="F8:F13"/>
    <mergeCell ref="G8:G9"/>
    <mergeCell ref="U8:U9"/>
    <mergeCell ref="V8:V9"/>
    <mergeCell ref="V6:V7"/>
    <mergeCell ref="W6:W7"/>
    <mergeCell ref="X6:X7"/>
    <mergeCell ref="Y6:Y7"/>
    <mergeCell ref="Z6:Z7"/>
    <mergeCell ref="AA6:AA7"/>
    <mergeCell ref="F6:F7"/>
    <mergeCell ref="G6:G7"/>
    <mergeCell ref="I6:L6"/>
    <mergeCell ref="M6:P6"/>
    <mergeCell ref="Q6:T6"/>
    <mergeCell ref="U6:U7"/>
    <mergeCell ref="A1:AB1"/>
    <mergeCell ref="A4:G5"/>
    <mergeCell ref="H4:V5"/>
    <mergeCell ref="W4:X5"/>
    <mergeCell ref="Y4:AB4"/>
    <mergeCell ref="A6:A7"/>
    <mergeCell ref="B6:B7"/>
    <mergeCell ref="C6:C7"/>
    <mergeCell ref="D6:D7"/>
    <mergeCell ref="E6:E7"/>
  </mergeCells>
  <conditionalFormatting sqref="I9:K9">
    <cfRule type="cellIs" dxfId="47" priority="1" operator="equal">
      <formula>0</formula>
    </cfRule>
    <cfRule type="cellIs" dxfId="46" priority="2" operator="lessThan">
      <formula>0.99</formula>
    </cfRule>
    <cfRule type="cellIs" dxfId="45" priority="3" operator="equal">
      <formula>$K$8</formula>
    </cfRule>
    <cfRule type="cellIs" dxfId="44" priority="4" operator="equal">
      <formula>0</formula>
    </cfRule>
    <cfRule type="cellIs" dxfId="43" priority="5" operator="lessThan">
      <formula>$L$10</formula>
    </cfRule>
    <cfRule type="cellIs" dxfId="42" priority="6" operator="equal">
      <formula>$L$10</formula>
    </cfRule>
    <cfRule type="colorScale" priority="7">
      <colorScale>
        <cfvo type="num" val="79"/>
        <cfvo type="num" val="80"/>
        <cfvo type="num" val="100"/>
        <color rgb="FFFF0000"/>
        <color rgb="FFFFEB84"/>
        <color rgb="FF63BE7B"/>
      </colorScale>
    </cfRule>
  </conditionalFormatting>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10AA-B2C7-4026-B9EB-1E6705581148}">
  <sheetPr>
    <tabColor rgb="FF00B050"/>
  </sheetPr>
  <dimension ref="A1:AB60"/>
  <sheetViews>
    <sheetView view="pageBreakPreview" topLeftCell="Y21" zoomScale="50" zoomScaleNormal="64" zoomScaleSheetLayoutView="50" workbookViewId="0">
      <selection activeCell="AA22" sqref="AA22"/>
    </sheetView>
  </sheetViews>
  <sheetFormatPr baseColWidth="10" defaultColWidth="11.42578125" defaultRowHeight="15" x14ac:dyDescent="0.25"/>
  <cols>
    <col min="1" max="1" width="20.5703125" style="5" customWidth="1"/>
    <col min="2" max="2" width="17.85546875" style="5" customWidth="1"/>
    <col min="3" max="4" width="16.7109375" style="5" customWidth="1"/>
    <col min="5" max="5" width="41.85546875" style="5" customWidth="1"/>
    <col min="6" max="6" width="18" style="6" bestFit="1" customWidth="1"/>
    <col min="7" max="7" width="41.140625" style="5" customWidth="1"/>
    <col min="8" max="8" width="7" style="5" customWidth="1"/>
    <col min="9" max="10" width="6.85546875" style="5" customWidth="1"/>
    <col min="11" max="11" width="8.28515625" style="5" customWidth="1"/>
    <col min="12" max="12" width="8.85546875" style="5" customWidth="1"/>
    <col min="13" max="19" width="6.85546875" style="5" customWidth="1"/>
    <col min="20" max="20" width="9.5703125" style="310" customWidth="1"/>
    <col min="21" max="21" width="18.140625" style="5" customWidth="1"/>
    <col min="22" max="23" width="15.85546875" style="5" customWidth="1"/>
    <col min="24" max="24" width="19.28515625" style="5" customWidth="1"/>
    <col min="25" max="26" width="60.7109375" style="5" customWidth="1"/>
    <col min="27" max="27" width="80.85546875" style="5" customWidth="1"/>
    <col min="28" max="28" width="47.85546875" style="5" customWidth="1"/>
    <col min="29" max="257" width="9.140625" style="5"/>
    <col min="258" max="258" width="32.42578125" style="5" customWidth="1"/>
    <col min="259" max="259" width="17.85546875" style="5" customWidth="1"/>
    <col min="260" max="260" width="16.7109375" style="5" customWidth="1"/>
    <col min="261" max="261" width="17.85546875" style="5" customWidth="1"/>
    <col min="262" max="262" width="19.5703125" style="5" customWidth="1"/>
    <col min="263" max="263" width="41.85546875" style="5" customWidth="1"/>
    <col min="264" max="265" width="0" style="5" hidden="1" customWidth="1"/>
    <col min="266" max="266" width="5.28515625" style="5" customWidth="1"/>
    <col min="267" max="278" width="4.42578125" style="5" customWidth="1"/>
    <col min="279" max="281" width="15.85546875" style="5" customWidth="1"/>
    <col min="282" max="282" width="41.85546875" style="5" customWidth="1"/>
    <col min="283" max="283" width="21.42578125" style="5" customWidth="1"/>
    <col min="284" max="284" width="30.28515625" style="5" customWidth="1"/>
    <col min="285" max="513" width="9.140625" style="5"/>
    <col min="514" max="514" width="32.42578125" style="5" customWidth="1"/>
    <col min="515" max="515" width="17.85546875" style="5" customWidth="1"/>
    <col min="516" max="516" width="16.7109375" style="5" customWidth="1"/>
    <col min="517" max="517" width="17.85546875" style="5" customWidth="1"/>
    <col min="518" max="518" width="19.5703125" style="5" customWidth="1"/>
    <col min="519" max="519" width="41.85546875" style="5" customWidth="1"/>
    <col min="520" max="521" width="0" style="5" hidden="1" customWidth="1"/>
    <col min="522" max="522" width="5.28515625" style="5" customWidth="1"/>
    <col min="523" max="534" width="4.42578125" style="5" customWidth="1"/>
    <col min="535" max="537" width="15.85546875" style="5" customWidth="1"/>
    <col min="538" max="538" width="41.85546875" style="5" customWidth="1"/>
    <col min="539" max="539" width="21.42578125" style="5" customWidth="1"/>
    <col min="540" max="540" width="30.28515625" style="5" customWidth="1"/>
    <col min="541" max="769" width="9.140625" style="5"/>
    <col min="770" max="770" width="32.42578125" style="5" customWidth="1"/>
    <col min="771" max="771" width="17.85546875" style="5" customWidth="1"/>
    <col min="772" max="772" width="16.7109375" style="5" customWidth="1"/>
    <col min="773" max="773" width="17.85546875" style="5" customWidth="1"/>
    <col min="774" max="774" width="19.5703125" style="5" customWidth="1"/>
    <col min="775" max="775" width="41.85546875" style="5" customWidth="1"/>
    <col min="776" max="777" width="0" style="5" hidden="1" customWidth="1"/>
    <col min="778" max="778" width="5.28515625" style="5" customWidth="1"/>
    <col min="779" max="790" width="4.42578125" style="5" customWidth="1"/>
    <col min="791" max="793" width="15.85546875" style="5" customWidth="1"/>
    <col min="794" max="794" width="41.85546875" style="5" customWidth="1"/>
    <col min="795" max="795" width="21.42578125" style="5" customWidth="1"/>
    <col min="796" max="796" width="30.28515625" style="5" customWidth="1"/>
    <col min="797" max="1025" width="9.140625" style="5"/>
    <col min="1026" max="1026" width="32.42578125" style="5" customWidth="1"/>
    <col min="1027" max="1027" width="17.85546875" style="5" customWidth="1"/>
    <col min="1028" max="1028" width="16.7109375" style="5" customWidth="1"/>
    <col min="1029" max="1029" width="17.85546875" style="5" customWidth="1"/>
    <col min="1030" max="1030" width="19.5703125" style="5" customWidth="1"/>
    <col min="1031" max="1031" width="41.85546875" style="5" customWidth="1"/>
    <col min="1032" max="1033" width="0" style="5" hidden="1" customWidth="1"/>
    <col min="1034" max="1034" width="5.28515625" style="5" customWidth="1"/>
    <col min="1035" max="1046" width="4.42578125" style="5" customWidth="1"/>
    <col min="1047" max="1049" width="15.85546875" style="5" customWidth="1"/>
    <col min="1050" max="1050" width="41.85546875" style="5" customWidth="1"/>
    <col min="1051" max="1051" width="21.42578125" style="5" customWidth="1"/>
    <col min="1052" max="1052" width="30.28515625" style="5" customWidth="1"/>
    <col min="1053" max="1281" width="9.140625" style="5"/>
    <col min="1282" max="1282" width="32.42578125" style="5" customWidth="1"/>
    <col min="1283" max="1283" width="17.85546875" style="5" customWidth="1"/>
    <col min="1284" max="1284" width="16.7109375" style="5" customWidth="1"/>
    <col min="1285" max="1285" width="17.85546875" style="5" customWidth="1"/>
    <col min="1286" max="1286" width="19.5703125" style="5" customWidth="1"/>
    <col min="1287" max="1287" width="41.85546875" style="5" customWidth="1"/>
    <col min="1288" max="1289" width="0" style="5" hidden="1" customWidth="1"/>
    <col min="1290" max="1290" width="5.28515625" style="5" customWidth="1"/>
    <col min="1291" max="1302" width="4.42578125" style="5" customWidth="1"/>
    <col min="1303" max="1305" width="15.85546875" style="5" customWidth="1"/>
    <col min="1306" max="1306" width="41.85546875" style="5" customWidth="1"/>
    <col min="1307" max="1307" width="21.42578125" style="5" customWidth="1"/>
    <col min="1308" max="1308" width="30.28515625" style="5" customWidth="1"/>
    <col min="1309" max="1537" width="9.140625" style="5"/>
    <col min="1538" max="1538" width="32.42578125" style="5" customWidth="1"/>
    <col min="1539" max="1539" width="17.85546875" style="5" customWidth="1"/>
    <col min="1540" max="1540" width="16.7109375" style="5" customWidth="1"/>
    <col min="1541" max="1541" width="17.85546875" style="5" customWidth="1"/>
    <col min="1542" max="1542" width="19.5703125" style="5" customWidth="1"/>
    <col min="1543" max="1543" width="41.85546875" style="5" customWidth="1"/>
    <col min="1544" max="1545" width="0" style="5" hidden="1" customWidth="1"/>
    <col min="1546" max="1546" width="5.28515625" style="5" customWidth="1"/>
    <col min="1547" max="1558" width="4.42578125" style="5" customWidth="1"/>
    <col min="1559" max="1561" width="15.85546875" style="5" customWidth="1"/>
    <col min="1562" max="1562" width="41.85546875" style="5" customWidth="1"/>
    <col min="1563" max="1563" width="21.42578125" style="5" customWidth="1"/>
    <col min="1564" max="1564" width="30.28515625" style="5" customWidth="1"/>
    <col min="1565" max="1793" width="9.140625" style="5"/>
    <col min="1794" max="1794" width="32.42578125" style="5" customWidth="1"/>
    <col min="1795" max="1795" width="17.85546875" style="5" customWidth="1"/>
    <col min="1796" max="1796" width="16.7109375" style="5" customWidth="1"/>
    <col min="1797" max="1797" width="17.85546875" style="5" customWidth="1"/>
    <col min="1798" max="1798" width="19.5703125" style="5" customWidth="1"/>
    <col min="1799" max="1799" width="41.85546875" style="5" customWidth="1"/>
    <col min="1800" max="1801" width="0" style="5" hidden="1" customWidth="1"/>
    <col min="1802" max="1802" width="5.28515625" style="5" customWidth="1"/>
    <col min="1803" max="1814" width="4.42578125" style="5" customWidth="1"/>
    <col min="1815" max="1817" width="15.85546875" style="5" customWidth="1"/>
    <col min="1818" max="1818" width="41.85546875" style="5" customWidth="1"/>
    <col min="1819" max="1819" width="21.42578125" style="5" customWidth="1"/>
    <col min="1820" max="1820" width="30.28515625" style="5" customWidth="1"/>
    <col min="1821" max="2049" width="9.140625" style="5"/>
    <col min="2050" max="2050" width="32.42578125" style="5" customWidth="1"/>
    <col min="2051" max="2051" width="17.85546875" style="5" customWidth="1"/>
    <col min="2052" max="2052" width="16.7109375" style="5" customWidth="1"/>
    <col min="2053" max="2053" width="17.85546875" style="5" customWidth="1"/>
    <col min="2054" max="2054" width="19.5703125" style="5" customWidth="1"/>
    <col min="2055" max="2055" width="41.85546875" style="5" customWidth="1"/>
    <col min="2056" max="2057" width="0" style="5" hidden="1" customWidth="1"/>
    <col min="2058" max="2058" width="5.28515625" style="5" customWidth="1"/>
    <col min="2059" max="2070" width="4.42578125" style="5" customWidth="1"/>
    <col min="2071" max="2073" width="15.85546875" style="5" customWidth="1"/>
    <col min="2074" max="2074" width="41.85546875" style="5" customWidth="1"/>
    <col min="2075" max="2075" width="21.42578125" style="5" customWidth="1"/>
    <col min="2076" max="2076" width="30.28515625" style="5" customWidth="1"/>
    <col min="2077" max="2305" width="9.140625" style="5"/>
    <col min="2306" max="2306" width="32.42578125" style="5" customWidth="1"/>
    <col min="2307" max="2307" width="17.85546875" style="5" customWidth="1"/>
    <col min="2308" max="2308" width="16.7109375" style="5" customWidth="1"/>
    <col min="2309" max="2309" width="17.85546875" style="5" customWidth="1"/>
    <col min="2310" max="2310" width="19.5703125" style="5" customWidth="1"/>
    <col min="2311" max="2311" width="41.85546875" style="5" customWidth="1"/>
    <col min="2312" max="2313" width="0" style="5" hidden="1" customWidth="1"/>
    <col min="2314" max="2314" width="5.28515625" style="5" customWidth="1"/>
    <col min="2315" max="2326" width="4.42578125" style="5" customWidth="1"/>
    <col min="2327" max="2329" width="15.85546875" style="5" customWidth="1"/>
    <col min="2330" max="2330" width="41.85546875" style="5" customWidth="1"/>
    <col min="2331" max="2331" width="21.42578125" style="5" customWidth="1"/>
    <col min="2332" max="2332" width="30.28515625" style="5" customWidth="1"/>
    <col min="2333" max="2561" width="9.140625" style="5"/>
    <col min="2562" max="2562" width="32.42578125" style="5" customWidth="1"/>
    <col min="2563" max="2563" width="17.85546875" style="5" customWidth="1"/>
    <col min="2564" max="2564" width="16.7109375" style="5" customWidth="1"/>
    <col min="2565" max="2565" width="17.85546875" style="5" customWidth="1"/>
    <col min="2566" max="2566" width="19.5703125" style="5" customWidth="1"/>
    <col min="2567" max="2567" width="41.85546875" style="5" customWidth="1"/>
    <col min="2568" max="2569" width="0" style="5" hidden="1" customWidth="1"/>
    <col min="2570" max="2570" width="5.28515625" style="5" customWidth="1"/>
    <col min="2571" max="2582" width="4.42578125" style="5" customWidth="1"/>
    <col min="2583" max="2585" width="15.85546875" style="5" customWidth="1"/>
    <col min="2586" max="2586" width="41.85546875" style="5" customWidth="1"/>
    <col min="2587" max="2587" width="21.42578125" style="5" customWidth="1"/>
    <col min="2588" max="2588" width="30.28515625" style="5" customWidth="1"/>
    <col min="2589" max="2817" width="9.140625" style="5"/>
    <col min="2818" max="2818" width="32.42578125" style="5" customWidth="1"/>
    <col min="2819" max="2819" width="17.85546875" style="5" customWidth="1"/>
    <col min="2820" max="2820" width="16.7109375" style="5" customWidth="1"/>
    <col min="2821" max="2821" width="17.85546875" style="5" customWidth="1"/>
    <col min="2822" max="2822" width="19.5703125" style="5" customWidth="1"/>
    <col min="2823" max="2823" width="41.85546875" style="5" customWidth="1"/>
    <col min="2824" max="2825" width="0" style="5" hidden="1" customWidth="1"/>
    <col min="2826" max="2826" width="5.28515625" style="5" customWidth="1"/>
    <col min="2827" max="2838" width="4.42578125" style="5" customWidth="1"/>
    <col min="2839" max="2841" width="15.85546875" style="5" customWidth="1"/>
    <col min="2842" max="2842" width="41.85546875" style="5" customWidth="1"/>
    <col min="2843" max="2843" width="21.42578125" style="5" customWidth="1"/>
    <col min="2844" max="2844" width="30.28515625" style="5" customWidth="1"/>
    <col min="2845" max="3073" width="9.140625" style="5"/>
    <col min="3074" max="3074" width="32.42578125" style="5" customWidth="1"/>
    <col min="3075" max="3075" width="17.85546875" style="5" customWidth="1"/>
    <col min="3076" max="3076" width="16.7109375" style="5" customWidth="1"/>
    <col min="3077" max="3077" width="17.85546875" style="5" customWidth="1"/>
    <col min="3078" max="3078" width="19.5703125" style="5" customWidth="1"/>
    <col min="3079" max="3079" width="41.85546875" style="5" customWidth="1"/>
    <col min="3080" max="3081" width="0" style="5" hidden="1" customWidth="1"/>
    <col min="3082" max="3082" width="5.28515625" style="5" customWidth="1"/>
    <col min="3083" max="3094" width="4.42578125" style="5" customWidth="1"/>
    <col min="3095" max="3097" width="15.85546875" style="5" customWidth="1"/>
    <col min="3098" max="3098" width="41.85546875" style="5" customWidth="1"/>
    <col min="3099" max="3099" width="21.42578125" style="5" customWidth="1"/>
    <col min="3100" max="3100" width="30.28515625" style="5" customWidth="1"/>
    <col min="3101" max="3329" width="9.140625" style="5"/>
    <col min="3330" max="3330" width="32.42578125" style="5" customWidth="1"/>
    <col min="3331" max="3331" width="17.85546875" style="5" customWidth="1"/>
    <col min="3332" max="3332" width="16.7109375" style="5" customWidth="1"/>
    <col min="3333" max="3333" width="17.85546875" style="5" customWidth="1"/>
    <col min="3334" max="3334" width="19.5703125" style="5" customWidth="1"/>
    <col min="3335" max="3335" width="41.85546875" style="5" customWidth="1"/>
    <col min="3336" max="3337" width="0" style="5" hidden="1" customWidth="1"/>
    <col min="3338" max="3338" width="5.28515625" style="5" customWidth="1"/>
    <col min="3339" max="3350" width="4.42578125" style="5" customWidth="1"/>
    <col min="3351" max="3353" width="15.85546875" style="5" customWidth="1"/>
    <col min="3354" max="3354" width="41.85546875" style="5" customWidth="1"/>
    <col min="3355" max="3355" width="21.42578125" style="5" customWidth="1"/>
    <col min="3356" max="3356" width="30.28515625" style="5" customWidth="1"/>
    <col min="3357" max="3585" width="9.140625" style="5"/>
    <col min="3586" max="3586" width="32.42578125" style="5" customWidth="1"/>
    <col min="3587" max="3587" width="17.85546875" style="5" customWidth="1"/>
    <col min="3588" max="3588" width="16.7109375" style="5" customWidth="1"/>
    <col min="3589" max="3589" width="17.85546875" style="5" customWidth="1"/>
    <col min="3590" max="3590" width="19.5703125" style="5" customWidth="1"/>
    <col min="3591" max="3591" width="41.85546875" style="5" customWidth="1"/>
    <col min="3592" max="3593" width="0" style="5" hidden="1" customWidth="1"/>
    <col min="3594" max="3594" width="5.28515625" style="5" customWidth="1"/>
    <col min="3595" max="3606" width="4.42578125" style="5" customWidth="1"/>
    <col min="3607" max="3609" width="15.85546875" style="5" customWidth="1"/>
    <col min="3610" max="3610" width="41.85546875" style="5" customWidth="1"/>
    <col min="3611" max="3611" width="21.42578125" style="5" customWidth="1"/>
    <col min="3612" max="3612" width="30.28515625" style="5" customWidth="1"/>
    <col min="3613" max="3841" width="9.140625" style="5"/>
    <col min="3842" max="3842" width="32.42578125" style="5" customWidth="1"/>
    <col min="3843" max="3843" width="17.85546875" style="5" customWidth="1"/>
    <col min="3844" max="3844" width="16.7109375" style="5" customWidth="1"/>
    <col min="3845" max="3845" width="17.85546875" style="5" customWidth="1"/>
    <col min="3846" max="3846" width="19.5703125" style="5" customWidth="1"/>
    <col min="3847" max="3847" width="41.85546875" style="5" customWidth="1"/>
    <col min="3848" max="3849" width="0" style="5" hidden="1" customWidth="1"/>
    <col min="3850" max="3850" width="5.28515625" style="5" customWidth="1"/>
    <col min="3851" max="3862" width="4.42578125" style="5" customWidth="1"/>
    <col min="3863" max="3865" width="15.85546875" style="5" customWidth="1"/>
    <col min="3866" max="3866" width="41.85546875" style="5" customWidth="1"/>
    <col min="3867" max="3867" width="21.42578125" style="5" customWidth="1"/>
    <col min="3868" max="3868" width="30.28515625" style="5" customWidth="1"/>
    <col min="3869" max="4097" width="9.140625" style="5"/>
    <col min="4098" max="4098" width="32.42578125" style="5" customWidth="1"/>
    <col min="4099" max="4099" width="17.85546875" style="5" customWidth="1"/>
    <col min="4100" max="4100" width="16.7109375" style="5" customWidth="1"/>
    <col min="4101" max="4101" width="17.85546875" style="5" customWidth="1"/>
    <col min="4102" max="4102" width="19.5703125" style="5" customWidth="1"/>
    <col min="4103" max="4103" width="41.85546875" style="5" customWidth="1"/>
    <col min="4104" max="4105" width="0" style="5" hidden="1" customWidth="1"/>
    <col min="4106" max="4106" width="5.28515625" style="5" customWidth="1"/>
    <col min="4107" max="4118" width="4.42578125" style="5" customWidth="1"/>
    <col min="4119" max="4121" width="15.85546875" style="5" customWidth="1"/>
    <col min="4122" max="4122" width="41.85546875" style="5" customWidth="1"/>
    <col min="4123" max="4123" width="21.42578125" style="5" customWidth="1"/>
    <col min="4124" max="4124" width="30.28515625" style="5" customWidth="1"/>
    <col min="4125" max="4353" width="9.140625" style="5"/>
    <col min="4354" max="4354" width="32.42578125" style="5" customWidth="1"/>
    <col min="4355" max="4355" width="17.85546875" style="5" customWidth="1"/>
    <col min="4356" max="4356" width="16.7109375" style="5" customWidth="1"/>
    <col min="4357" max="4357" width="17.85546875" style="5" customWidth="1"/>
    <col min="4358" max="4358" width="19.5703125" style="5" customWidth="1"/>
    <col min="4359" max="4359" width="41.85546875" style="5" customWidth="1"/>
    <col min="4360" max="4361" width="0" style="5" hidden="1" customWidth="1"/>
    <col min="4362" max="4362" width="5.28515625" style="5" customWidth="1"/>
    <col min="4363" max="4374" width="4.42578125" style="5" customWidth="1"/>
    <col min="4375" max="4377" width="15.85546875" style="5" customWidth="1"/>
    <col min="4378" max="4378" width="41.85546875" style="5" customWidth="1"/>
    <col min="4379" max="4379" width="21.42578125" style="5" customWidth="1"/>
    <col min="4380" max="4380" width="30.28515625" style="5" customWidth="1"/>
    <col min="4381" max="4609" width="9.140625" style="5"/>
    <col min="4610" max="4610" width="32.42578125" style="5" customWidth="1"/>
    <col min="4611" max="4611" width="17.85546875" style="5" customWidth="1"/>
    <col min="4612" max="4612" width="16.7109375" style="5" customWidth="1"/>
    <col min="4613" max="4613" width="17.85546875" style="5" customWidth="1"/>
    <col min="4614" max="4614" width="19.5703125" style="5" customWidth="1"/>
    <col min="4615" max="4615" width="41.85546875" style="5" customWidth="1"/>
    <col min="4616" max="4617" width="0" style="5" hidden="1" customWidth="1"/>
    <col min="4618" max="4618" width="5.28515625" style="5" customWidth="1"/>
    <col min="4619" max="4630" width="4.42578125" style="5" customWidth="1"/>
    <col min="4631" max="4633" width="15.85546875" style="5" customWidth="1"/>
    <col min="4634" max="4634" width="41.85546875" style="5" customWidth="1"/>
    <col min="4635" max="4635" width="21.42578125" style="5" customWidth="1"/>
    <col min="4636" max="4636" width="30.28515625" style="5" customWidth="1"/>
    <col min="4637" max="4865" width="9.140625" style="5"/>
    <col min="4866" max="4866" width="32.42578125" style="5" customWidth="1"/>
    <col min="4867" max="4867" width="17.85546875" style="5" customWidth="1"/>
    <col min="4868" max="4868" width="16.7109375" style="5" customWidth="1"/>
    <col min="4869" max="4869" width="17.85546875" style="5" customWidth="1"/>
    <col min="4870" max="4870" width="19.5703125" style="5" customWidth="1"/>
    <col min="4871" max="4871" width="41.85546875" style="5" customWidth="1"/>
    <col min="4872" max="4873" width="0" style="5" hidden="1" customWidth="1"/>
    <col min="4874" max="4874" width="5.28515625" style="5" customWidth="1"/>
    <col min="4875" max="4886" width="4.42578125" style="5" customWidth="1"/>
    <col min="4887" max="4889" width="15.85546875" style="5" customWidth="1"/>
    <col min="4890" max="4890" width="41.85546875" style="5" customWidth="1"/>
    <col min="4891" max="4891" width="21.42578125" style="5" customWidth="1"/>
    <col min="4892" max="4892" width="30.28515625" style="5" customWidth="1"/>
    <col min="4893" max="5121" width="9.140625" style="5"/>
    <col min="5122" max="5122" width="32.42578125" style="5" customWidth="1"/>
    <col min="5123" max="5123" width="17.85546875" style="5" customWidth="1"/>
    <col min="5124" max="5124" width="16.7109375" style="5" customWidth="1"/>
    <col min="5125" max="5125" width="17.85546875" style="5" customWidth="1"/>
    <col min="5126" max="5126" width="19.5703125" style="5" customWidth="1"/>
    <col min="5127" max="5127" width="41.85546875" style="5" customWidth="1"/>
    <col min="5128" max="5129" width="0" style="5" hidden="1" customWidth="1"/>
    <col min="5130" max="5130" width="5.28515625" style="5" customWidth="1"/>
    <col min="5131" max="5142" width="4.42578125" style="5" customWidth="1"/>
    <col min="5143" max="5145" width="15.85546875" style="5" customWidth="1"/>
    <col min="5146" max="5146" width="41.85546875" style="5" customWidth="1"/>
    <col min="5147" max="5147" width="21.42578125" style="5" customWidth="1"/>
    <col min="5148" max="5148" width="30.28515625" style="5" customWidth="1"/>
    <col min="5149" max="5377" width="9.140625" style="5"/>
    <col min="5378" max="5378" width="32.42578125" style="5" customWidth="1"/>
    <col min="5379" max="5379" width="17.85546875" style="5" customWidth="1"/>
    <col min="5380" max="5380" width="16.7109375" style="5" customWidth="1"/>
    <col min="5381" max="5381" width="17.85546875" style="5" customWidth="1"/>
    <col min="5382" max="5382" width="19.5703125" style="5" customWidth="1"/>
    <col min="5383" max="5383" width="41.85546875" style="5" customWidth="1"/>
    <col min="5384" max="5385" width="0" style="5" hidden="1" customWidth="1"/>
    <col min="5386" max="5386" width="5.28515625" style="5" customWidth="1"/>
    <col min="5387" max="5398" width="4.42578125" style="5" customWidth="1"/>
    <col min="5399" max="5401" width="15.85546875" style="5" customWidth="1"/>
    <col min="5402" max="5402" width="41.85546875" style="5" customWidth="1"/>
    <col min="5403" max="5403" width="21.42578125" style="5" customWidth="1"/>
    <col min="5404" max="5404" width="30.28515625" style="5" customWidth="1"/>
    <col min="5405" max="5633" width="9.140625" style="5"/>
    <col min="5634" max="5634" width="32.42578125" style="5" customWidth="1"/>
    <col min="5635" max="5635" width="17.85546875" style="5" customWidth="1"/>
    <col min="5636" max="5636" width="16.7109375" style="5" customWidth="1"/>
    <col min="5637" max="5637" width="17.85546875" style="5" customWidth="1"/>
    <col min="5638" max="5638" width="19.5703125" style="5" customWidth="1"/>
    <col min="5639" max="5639" width="41.85546875" style="5" customWidth="1"/>
    <col min="5640" max="5641" width="0" style="5" hidden="1" customWidth="1"/>
    <col min="5642" max="5642" width="5.28515625" style="5" customWidth="1"/>
    <col min="5643" max="5654" width="4.42578125" style="5" customWidth="1"/>
    <col min="5655" max="5657" width="15.85546875" style="5" customWidth="1"/>
    <col min="5658" max="5658" width="41.85546875" style="5" customWidth="1"/>
    <col min="5659" max="5659" width="21.42578125" style="5" customWidth="1"/>
    <col min="5660" max="5660" width="30.28515625" style="5" customWidth="1"/>
    <col min="5661" max="5889" width="9.140625" style="5"/>
    <col min="5890" max="5890" width="32.42578125" style="5" customWidth="1"/>
    <col min="5891" max="5891" width="17.85546875" style="5" customWidth="1"/>
    <col min="5892" max="5892" width="16.7109375" style="5" customWidth="1"/>
    <col min="5893" max="5893" width="17.85546875" style="5" customWidth="1"/>
    <col min="5894" max="5894" width="19.5703125" style="5" customWidth="1"/>
    <col min="5895" max="5895" width="41.85546875" style="5" customWidth="1"/>
    <col min="5896" max="5897" width="0" style="5" hidden="1" customWidth="1"/>
    <col min="5898" max="5898" width="5.28515625" style="5" customWidth="1"/>
    <col min="5899" max="5910" width="4.42578125" style="5" customWidth="1"/>
    <col min="5911" max="5913" width="15.85546875" style="5" customWidth="1"/>
    <col min="5914" max="5914" width="41.85546875" style="5" customWidth="1"/>
    <col min="5915" max="5915" width="21.42578125" style="5" customWidth="1"/>
    <col min="5916" max="5916" width="30.28515625" style="5" customWidth="1"/>
    <col min="5917" max="6145" width="9.140625" style="5"/>
    <col min="6146" max="6146" width="32.42578125" style="5" customWidth="1"/>
    <col min="6147" max="6147" width="17.85546875" style="5" customWidth="1"/>
    <col min="6148" max="6148" width="16.7109375" style="5" customWidth="1"/>
    <col min="6149" max="6149" width="17.85546875" style="5" customWidth="1"/>
    <col min="6150" max="6150" width="19.5703125" style="5" customWidth="1"/>
    <col min="6151" max="6151" width="41.85546875" style="5" customWidth="1"/>
    <col min="6152" max="6153" width="0" style="5" hidden="1" customWidth="1"/>
    <col min="6154" max="6154" width="5.28515625" style="5" customWidth="1"/>
    <col min="6155" max="6166" width="4.42578125" style="5" customWidth="1"/>
    <col min="6167" max="6169" width="15.85546875" style="5" customWidth="1"/>
    <col min="6170" max="6170" width="41.85546875" style="5" customWidth="1"/>
    <col min="6171" max="6171" width="21.42578125" style="5" customWidth="1"/>
    <col min="6172" max="6172" width="30.28515625" style="5" customWidth="1"/>
    <col min="6173" max="6401" width="9.140625" style="5"/>
    <col min="6402" max="6402" width="32.42578125" style="5" customWidth="1"/>
    <col min="6403" max="6403" width="17.85546875" style="5" customWidth="1"/>
    <col min="6404" max="6404" width="16.7109375" style="5" customWidth="1"/>
    <col min="6405" max="6405" width="17.85546875" style="5" customWidth="1"/>
    <col min="6406" max="6406" width="19.5703125" style="5" customWidth="1"/>
    <col min="6407" max="6407" width="41.85546875" style="5" customWidth="1"/>
    <col min="6408" max="6409" width="0" style="5" hidden="1" customWidth="1"/>
    <col min="6410" max="6410" width="5.28515625" style="5" customWidth="1"/>
    <col min="6411" max="6422" width="4.42578125" style="5" customWidth="1"/>
    <col min="6423" max="6425" width="15.85546875" style="5" customWidth="1"/>
    <col min="6426" max="6426" width="41.85546875" style="5" customWidth="1"/>
    <col min="6427" max="6427" width="21.42578125" style="5" customWidth="1"/>
    <col min="6428" max="6428" width="30.28515625" style="5" customWidth="1"/>
    <col min="6429" max="6657" width="9.140625" style="5"/>
    <col min="6658" max="6658" width="32.42578125" style="5" customWidth="1"/>
    <col min="6659" max="6659" width="17.85546875" style="5" customWidth="1"/>
    <col min="6660" max="6660" width="16.7109375" style="5" customWidth="1"/>
    <col min="6661" max="6661" width="17.85546875" style="5" customWidth="1"/>
    <col min="6662" max="6662" width="19.5703125" style="5" customWidth="1"/>
    <col min="6663" max="6663" width="41.85546875" style="5" customWidth="1"/>
    <col min="6664" max="6665" width="0" style="5" hidden="1" customWidth="1"/>
    <col min="6666" max="6666" width="5.28515625" style="5" customWidth="1"/>
    <col min="6667" max="6678" width="4.42578125" style="5" customWidth="1"/>
    <col min="6679" max="6681" width="15.85546875" style="5" customWidth="1"/>
    <col min="6682" max="6682" width="41.85546875" style="5" customWidth="1"/>
    <col min="6683" max="6683" width="21.42578125" style="5" customWidth="1"/>
    <col min="6684" max="6684" width="30.28515625" style="5" customWidth="1"/>
    <col min="6685" max="6913" width="9.140625" style="5"/>
    <col min="6914" max="6914" width="32.42578125" style="5" customWidth="1"/>
    <col min="6915" max="6915" width="17.85546875" style="5" customWidth="1"/>
    <col min="6916" max="6916" width="16.7109375" style="5" customWidth="1"/>
    <col min="6917" max="6917" width="17.85546875" style="5" customWidth="1"/>
    <col min="6918" max="6918" width="19.5703125" style="5" customWidth="1"/>
    <col min="6919" max="6919" width="41.85546875" style="5" customWidth="1"/>
    <col min="6920" max="6921" width="0" style="5" hidden="1" customWidth="1"/>
    <col min="6922" max="6922" width="5.28515625" style="5" customWidth="1"/>
    <col min="6923" max="6934" width="4.42578125" style="5" customWidth="1"/>
    <col min="6935" max="6937" width="15.85546875" style="5" customWidth="1"/>
    <col min="6938" max="6938" width="41.85546875" style="5" customWidth="1"/>
    <col min="6939" max="6939" width="21.42578125" style="5" customWidth="1"/>
    <col min="6940" max="6940" width="30.28515625" style="5" customWidth="1"/>
    <col min="6941" max="7169" width="9.140625" style="5"/>
    <col min="7170" max="7170" width="32.42578125" style="5" customWidth="1"/>
    <col min="7171" max="7171" width="17.85546875" style="5" customWidth="1"/>
    <col min="7172" max="7172" width="16.7109375" style="5" customWidth="1"/>
    <col min="7173" max="7173" width="17.85546875" style="5" customWidth="1"/>
    <col min="7174" max="7174" width="19.5703125" style="5" customWidth="1"/>
    <col min="7175" max="7175" width="41.85546875" style="5" customWidth="1"/>
    <col min="7176" max="7177" width="0" style="5" hidden="1" customWidth="1"/>
    <col min="7178" max="7178" width="5.28515625" style="5" customWidth="1"/>
    <col min="7179" max="7190" width="4.42578125" style="5" customWidth="1"/>
    <col min="7191" max="7193" width="15.85546875" style="5" customWidth="1"/>
    <col min="7194" max="7194" width="41.85546875" style="5" customWidth="1"/>
    <col min="7195" max="7195" width="21.42578125" style="5" customWidth="1"/>
    <col min="7196" max="7196" width="30.28515625" style="5" customWidth="1"/>
    <col min="7197" max="7425" width="9.140625" style="5"/>
    <col min="7426" max="7426" width="32.42578125" style="5" customWidth="1"/>
    <col min="7427" max="7427" width="17.85546875" style="5" customWidth="1"/>
    <col min="7428" max="7428" width="16.7109375" style="5" customWidth="1"/>
    <col min="7429" max="7429" width="17.85546875" style="5" customWidth="1"/>
    <col min="7430" max="7430" width="19.5703125" style="5" customWidth="1"/>
    <col min="7431" max="7431" width="41.85546875" style="5" customWidth="1"/>
    <col min="7432" max="7433" width="0" style="5" hidden="1" customWidth="1"/>
    <col min="7434" max="7434" width="5.28515625" style="5" customWidth="1"/>
    <col min="7435" max="7446" width="4.42578125" style="5" customWidth="1"/>
    <col min="7447" max="7449" width="15.85546875" style="5" customWidth="1"/>
    <col min="7450" max="7450" width="41.85546875" style="5" customWidth="1"/>
    <col min="7451" max="7451" width="21.42578125" style="5" customWidth="1"/>
    <col min="7452" max="7452" width="30.28515625" style="5" customWidth="1"/>
    <col min="7453" max="7681" width="9.140625" style="5"/>
    <col min="7682" max="7682" width="32.42578125" style="5" customWidth="1"/>
    <col min="7683" max="7683" width="17.85546875" style="5" customWidth="1"/>
    <col min="7684" max="7684" width="16.7109375" style="5" customWidth="1"/>
    <col min="7685" max="7685" width="17.85546875" style="5" customWidth="1"/>
    <col min="7686" max="7686" width="19.5703125" style="5" customWidth="1"/>
    <col min="7687" max="7687" width="41.85546875" style="5" customWidth="1"/>
    <col min="7688" max="7689" width="0" style="5" hidden="1" customWidth="1"/>
    <col min="7690" max="7690" width="5.28515625" style="5" customWidth="1"/>
    <col min="7691" max="7702" width="4.42578125" style="5" customWidth="1"/>
    <col min="7703" max="7705" width="15.85546875" style="5" customWidth="1"/>
    <col min="7706" max="7706" width="41.85546875" style="5" customWidth="1"/>
    <col min="7707" max="7707" width="21.42578125" style="5" customWidth="1"/>
    <col min="7708" max="7708" width="30.28515625" style="5" customWidth="1"/>
    <col min="7709" max="7937" width="9.140625" style="5"/>
    <col min="7938" max="7938" width="32.42578125" style="5" customWidth="1"/>
    <col min="7939" max="7939" width="17.85546875" style="5" customWidth="1"/>
    <col min="7940" max="7940" width="16.7109375" style="5" customWidth="1"/>
    <col min="7941" max="7941" width="17.85546875" style="5" customWidth="1"/>
    <col min="7942" max="7942" width="19.5703125" style="5" customWidth="1"/>
    <col min="7943" max="7943" width="41.85546875" style="5" customWidth="1"/>
    <col min="7944" max="7945" width="0" style="5" hidden="1" customWidth="1"/>
    <col min="7946" max="7946" width="5.28515625" style="5" customWidth="1"/>
    <col min="7947" max="7958" width="4.42578125" style="5" customWidth="1"/>
    <col min="7959" max="7961" width="15.85546875" style="5" customWidth="1"/>
    <col min="7962" max="7962" width="41.85546875" style="5" customWidth="1"/>
    <col min="7963" max="7963" width="21.42578125" style="5" customWidth="1"/>
    <col min="7964" max="7964" width="30.28515625" style="5" customWidth="1"/>
    <col min="7965" max="8193" width="9.140625" style="5"/>
    <col min="8194" max="8194" width="32.42578125" style="5" customWidth="1"/>
    <col min="8195" max="8195" width="17.85546875" style="5" customWidth="1"/>
    <col min="8196" max="8196" width="16.7109375" style="5" customWidth="1"/>
    <col min="8197" max="8197" width="17.85546875" style="5" customWidth="1"/>
    <col min="8198" max="8198" width="19.5703125" style="5" customWidth="1"/>
    <col min="8199" max="8199" width="41.85546875" style="5" customWidth="1"/>
    <col min="8200" max="8201" width="0" style="5" hidden="1" customWidth="1"/>
    <col min="8202" max="8202" width="5.28515625" style="5" customWidth="1"/>
    <col min="8203" max="8214" width="4.42578125" style="5" customWidth="1"/>
    <col min="8215" max="8217" width="15.85546875" style="5" customWidth="1"/>
    <col min="8218" max="8218" width="41.85546875" style="5" customWidth="1"/>
    <col min="8219" max="8219" width="21.42578125" style="5" customWidth="1"/>
    <col min="8220" max="8220" width="30.28515625" style="5" customWidth="1"/>
    <col min="8221" max="8449" width="9.140625" style="5"/>
    <col min="8450" max="8450" width="32.42578125" style="5" customWidth="1"/>
    <col min="8451" max="8451" width="17.85546875" style="5" customWidth="1"/>
    <col min="8452" max="8452" width="16.7109375" style="5" customWidth="1"/>
    <col min="8453" max="8453" width="17.85546875" style="5" customWidth="1"/>
    <col min="8454" max="8454" width="19.5703125" style="5" customWidth="1"/>
    <col min="8455" max="8455" width="41.85546875" style="5" customWidth="1"/>
    <col min="8456" max="8457" width="0" style="5" hidden="1" customWidth="1"/>
    <col min="8458" max="8458" width="5.28515625" style="5" customWidth="1"/>
    <col min="8459" max="8470" width="4.42578125" style="5" customWidth="1"/>
    <col min="8471" max="8473" width="15.85546875" style="5" customWidth="1"/>
    <col min="8474" max="8474" width="41.85546875" style="5" customWidth="1"/>
    <col min="8475" max="8475" width="21.42578125" style="5" customWidth="1"/>
    <col min="8476" max="8476" width="30.28515625" style="5" customWidth="1"/>
    <col min="8477" max="8705" width="9.140625" style="5"/>
    <col min="8706" max="8706" width="32.42578125" style="5" customWidth="1"/>
    <col min="8707" max="8707" width="17.85546875" style="5" customWidth="1"/>
    <col min="8708" max="8708" width="16.7109375" style="5" customWidth="1"/>
    <col min="8709" max="8709" width="17.85546875" style="5" customWidth="1"/>
    <col min="8710" max="8710" width="19.5703125" style="5" customWidth="1"/>
    <col min="8711" max="8711" width="41.85546875" style="5" customWidth="1"/>
    <col min="8712" max="8713" width="0" style="5" hidden="1" customWidth="1"/>
    <col min="8714" max="8714" width="5.28515625" style="5" customWidth="1"/>
    <col min="8715" max="8726" width="4.42578125" style="5" customWidth="1"/>
    <col min="8727" max="8729" width="15.85546875" style="5" customWidth="1"/>
    <col min="8730" max="8730" width="41.85546875" style="5" customWidth="1"/>
    <col min="8731" max="8731" width="21.42578125" style="5" customWidth="1"/>
    <col min="8732" max="8732" width="30.28515625" style="5" customWidth="1"/>
    <col min="8733" max="8961" width="9.140625" style="5"/>
    <col min="8962" max="8962" width="32.42578125" style="5" customWidth="1"/>
    <col min="8963" max="8963" width="17.85546875" style="5" customWidth="1"/>
    <col min="8964" max="8964" width="16.7109375" style="5" customWidth="1"/>
    <col min="8965" max="8965" width="17.85546875" style="5" customWidth="1"/>
    <col min="8966" max="8966" width="19.5703125" style="5" customWidth="1"/>
    <col min="8967" max="8967" width="41.85546875" style="5" customWidth="1"/>
    <col min="8968" max="8969" width="0" style="5" hidden="1" customWidth="1"/>
    <col min="8970" max="8970" width="5.28515625" style="5" customWidth="1"/>
    <col min="8971" max="8982" width="4.42578125" style="5" customWidth="1"/>
    <col min="8983" max="8985" width="15.85546875" style="5" customWidth="1"/>
    <col min="8986" max="8986" width="41.85546875" style="5" customWidth="1"/>
    <col min="8987" max="8987" width="21.42578125" style="5" customWidth="1"/>
    <col min="8988" max="8988" width="30.28515625" style="5" customWidth="1"/>
    <col min="8989" max="9217" width="9.140625" style="5"/>
    <col min="9218" max="9218" width="32.42578125" style="5" customWidth="1"/>
    <col min="9219" max="9219" width="17.85546875" style="5" customWidth="1"/>
    <col min="9220" max="9220" width="16.7109375" style="5" customWidth="1"/>
    <col min="9221" max="9221" width="17.85546875" style="5" customWidth="1"/>
    <col min="9222" max="9222" width="19.5703125" style="5" customWidth="1"/>
    <col min="9223" max="9223" width="41.85546875" style="5" customWidth="1"/>
    <col min="9224" max="9225" width="0" style="5" hidden="1" customWidth="1"/>
    <col min="9226" max="9226" width="5.28515625" style="5" customWidth="1"/>
    <col min="9227" max="9238" width="4.42578125" style="5" customWidth="1"/>
    <col min="9239" max="9241" width="15.85546875" style="5" customWidth="1"/>
    <col min="9242" max="9242" width="41.85546875" style="5" customWidth="1"/>
    <col min="9243" max="9243" width="21.42578125" style="5" customWidth="1"/>
    <col min="9244" max="9244" width="30.28515625" style="5" customWidth="1"/>
    <col min="9245" max="9473" width="9.140625" style="5"/>
    <col min="9474" max="9474" width="32.42578125" style="5" customWidth="1"/>
    <col min="9475" max="9475" width="17.85546875" style="5" customWidth="1"/>
    <col min="9476" max="9476" width="16.7109375" style="5" customWidth="1"/>
    <col min="9477" max="9477" width="17.85546875" style="5" customWidth="1"/>
    <col min="9478" max="9478" width="19.5703125" style="5" customWidth="1"/>
    <col min="9479" max="9479" width="41.85546875" style="5" customWidth="1"/>
    <col min="9480" max="9481" width="0" style="5" hidden="1" customWidth="1"/>
    <col min="9482" max="9482" width="5.28515625" style="5" customWidth="1"/>
    <col min="9483" max="9494" width="4.42578125" style="5" customWidth="1"/>
    <col min="9495" max="9497" width="15.85546875" style="5" customWidth="1"/>
    <col min="9498" max="9498" width="41.85546875" style="5" customWidth="1"/>
    <col min="9499" max="9499" width="21.42578125" style="5" customWidth="1"/>
    <col min="9500" max="9500" width="30.28515625" style="5" customWidth="1"/>
    <col min="9501" max="9729" width="9.140625" style="5"/>
    <col min="9730" max="9730" width="32.42578125" style="5" customWidth="1"/>
    <col min="9731" max="9731" width="17.85546875" style="5" customWidth="1"/>
    <col min="9732" max="9732" width="16.7109375" style="5" customWidth="1"/>
    <col min="9733" max="9733" width="17.85546875" style="5" customWidth="1"/>
    <col min="9734" max="9734" width="19.5703125" style="5" customWidth="1"/>
    <col min="9735" max="9735" width="41.85546875" style="5" customWidth="1"/>
    <col min="9736" max="9737" width="0" style="5" hidden="1" customWidth="1"/>
    <col min="9738" max="9738" width="5.28515625" style="5" customWidth="1"/>
    <col min="9739" max="9750" width="4.42578125" style="5" customWidth="1"/>
    <col min="9751" max="9753" width="15.85546875" style="5" customWidth="1"/>
    <col min="9754" max="9754" width="41.85546875" style="5" customWidth="1"/>
    <col min="9755" max="9755" width="21.42578125" style="5" customWidth="1"/>
    <col min="9756" max="9756" width="30.28515625" style="5" customWidth="1"/>
    <col min="9757" max="9985" width="9.140625" style="5"/>
    <col min="9986" max="9986" width="32.42578125" style="5" customWidth="1"/>
    <col min="9987" max="9987" width="17.85546875" style="5" customWidth="1"/>
    <col min="9988" max="9988" width="16.7109375" style="5" customWidth="1"/>
    <col min="9989" max="9989" width="17.85546875" style="5" customWidth="1"/>
    <col min="9990" max="9990" width="19.5703125" style="5" customWidth="1"/>
    <col min="9991" max="9991" width="41.85546875" style="5" customWidth="1"/>
    <col min="9992" max="9993" width="0" style="5" hidden="1" customWidth="1"/>
    <col min="9994" max="9994" width="5.28515625" style="5" customWidth="1"/>
    <col min="9995" max="10006" width="4.42578125" style="5" customWidth="1"/>
    <col min="10007" max="10009" width="15.85546875" style="5" customWidth="1"/>
    <col min="10010" max="10010" width="41.85546875" style="5" customWidth="1"/>
    <col min="10011" max="10011" width="21.42578125" style="5" customWidth="1"/>
    <col min="10012" max="10012" width="30.28515625" style="5" customWidth="1"/>
    <col min="10013" max="10241" width="9.140625" style="5"/>
    <col min="10242" max="10242" width="32.42578125" style="5" customWidth="1"/>
    <col min="10243" max="10243" width="17.85546875" style="5" customWidth="1"/>
    <col min="10244" max="10244" width="16.7109375" style="5" customWidth="1"/>
    <col min="10245" max="10245" width="17.85546875" style="5" customWidth="1"/>
    <col min="10246" max="10246" width="19.5703125" style="5" customWidth="1"/>
    <col min="10247" max="10247" width="41.85546875" style="5" customWidth="1"/>
    <col min="10248" max="10249" width="0" style="5" hidden="1" customWidth="1"/>
    <col min="10250" max="10250" width="5.28515625" style="5" customWidth="1"/>
    <col min="10251" max="10262" width="4.42578125" style="5" customWidth="1"/>
    <col min="10263" max="10265" width="15.85546875" style="5" customWidth="1"/>
    <col min="10266" max="10266" width="41.85546875" style="5" customWidth="1"/>
    <col min="10267" max="10267" width="21.42578125" style="5" customWidth="1"/>
    <col min="10268" max="10268" width="30.28515625" style="5" customWidth="1"/>
    <col min="10269" max="10497" width="9.140625" style="5"/>
    <col min="10498" max="10498" width="32.42578125" style="5" customWidth="1"/>
    <col min="10499" max="10499" width="17.85546875" style="5" customWidth="1"/>
    <col min="10500" max="10500" width="16.7109375" style="5" customWidth="1"/>
    <col min="10501" max="10501" width="17.85546875" style="5" customWidth="1"/>
    <col min="10502" max="10502" width="19.5703125" style="5" customWidth="1"/>
    <col min="10503" max="10503" width="41.85546875" style="5" customWidth="1"/>
    <col min="10504" max="10505" width="0" style="5" hidden="1" customWidth="1"/>
    <col min="10506" max="10506" width="5.28515625" style="5" customWidth="1"/>
    <col min="10507" max="10518" width="4.42578125" style="5" customWidth="1"/>
    <col min="10519" max="10521" width="15.85546875" style="5" customWidth="1"/>
    <col min="10522" max="10522" width="41.85546875" style="5" customWidth="1"/>
    <col min="10523" max="10523" width="21.42578125" style="5" customWidth="1"/>
    <col min="10524" max="10524" width="30.28515625" style="5" customWidth="1"/>
    <col min="10525" max="10753" width="9.140625" style="5"/>
    <col min="10754" max="10754" width="32.42578125" style="5" customWidth="1"/>
    <col min="10755" max="10755" width="17.85546875" style="5" customWidth="1"/>
    <col min="10756" max="10756" width="16.7109375" style="5" customWidth="1"/>
    <col min="10757" max="10757" width="17.85546875" style="5" customWidth="1"/>
    <col min="10758" max="10758" width="19.5703125" style="5" customWidth="1"/>
    <col min="10759" max="10759" width="41.85546875" style="5" customWidth="1"/>
    <col min="10760" max="10761" width="0" style="5" hidden="1" customWidth="1"/>
    <col min="10762" max="10762" width="5.28515625" style="5" customWidth="1"/>
    <col min="10763" max="10774" width="4.42578125" style="5" customWidth="1"/>
    <col min="10775" max="10777" width="15.85546875" style="5" customWidth="1"/>
    <col min="10778" max="10778" width="41.85546875" style="5" customWidth="1"/>
    <col min="10779" max="10779" width="21.42578125" style="5" customWidth="1"/>
    <col min="10780" max="10780" width="30.28515625" style="5" customWidth="1"/>
    <col min="10781" max="11009" width="9.140625" style="5"/>
    <col min="11010" max="11010" width="32.42578125" style="5" customWidth="1"/>
    <col min="11011" max="11011" width="17.85546875" style="5" customWidth="1"/>
    <col min="11012" max="11012" width="16.7109375" style="5" customWidth="1"/>
    <col min="11013" max="11013" width="17.85546875" style="5" customWidth="1"/>
    <col min="11014" max="11014" width="19.5703125" style="5" customWidth="1"/>
    <col min="11015" max="11015" width="41.85546875" style="5" customWidth="1"/>
    <col min="11016" max="11017" width="0" style="5" hidden="1" customWidth="1"/>
    <col min="11018" max="11018" width="5.28515625" style="5" customWidth="1"/>
    <col min="11019" max="11030" width="4.42578125" style="5" customWidth="1"/>
    <col min="11031" max="11033" width="15.85546875" style="5" customWidth="1"/>
    <col min="11034" max="11034" width="41.85546875" style="5" customWidth="1"/>
    <col min="11035" max="11035" width="21.42578125" style="5" customWidth="1"/>
    <col min="11036" max="11036" width="30.28515625" style="5" customWidth="1"/>
    <col min="11037" max="11265" width="9.140625" style="5"/>
    <col min="11266" max="11266" width="32.42578125" style="5" customWidth="1"/>
    <col min="11267" max="11267" width="17.85546875" style="5" customWidth="1"/>
    <col min="11268" max="11268" width="16.7109375" style="5" customWidth="1"/>
    <col min="11269" max="11269" width="17.85546875" style="5" customWidth="1"/>
    <col min="11270" max="11270" width="19.5703125" style="5" customWidth="1"/>
    <col min="11271" max="11271" width="41.85546875" style="5" customWidth="1"/>
    <col min="11272" max="11273" width="0" style="5" hidden="1" customWidth="1"/>
    <col min="11274" max="11274" width="5.28515625" style="5" customWidth="1"/>
    <col min="11275" max="11286" width="4.42578125" style="5" customWidth="1"/>
    <col min="11287" max="11289" width="15.85546875" style="5" customWidth="1"/>
    <col min="11290" max="11290" width="41.85546875" style="5" customWidth="1"/>
    <col min="11291" max="11291" width="21.42578125" style="5" customWidth="1"/>
    <col min="11292" max="11292" width="30.28515625" style="5" customWidth="1"/>
    <col min="11293" max="11521" width="9.140625" style="5"/>
    <col min="11522" max="11522" width="32.42578125" style="5" customWidth="1"/>
    <col min="11523" max="11523" width="17.85546875" style="5" customWidth="1"/>
    <col min="11524" max="11524" width="16.7109375" style="5" customWidth="1"/>
    <col min="11525" max="11525" width="17.85546875" style="5" customWidth="1"/>
    <col min="11526" max="11526" width="19.5703125" style="5" customWidth="1"/>
    <col min="11527" max="11527" width="41.85546875" style="5" customWidth="1"/>
    <col min="11528" max="11529" width="0" style="5" hidden="1" customWidth="1"/>
    <col min="11530" max="11530" width="5.28515625" style="5" customWidth="1"/>
    <col min="11531" max="11542" width="4.42578125" style="5" customWidth="1"/>
    <col min="11543" max="11545" width="15.85546875" style="5" customWidth="1"/>
    <col min="11546" max="11546" width="41.85546875" style="5" customWidth="1"/>
    <col min="11547" max="11547" width="21.42578125" style="5" customWidth="1"/>
    <col min="11548" max="11548" width="30.28515625" style="5" customWidth="1"/>
    <col min="11549" max="11777" width="9.140625" style="5"/>
    <col min="11778" max="11778" width="32.42578125" style="5" customWidth="1"/>
    <col min="11779" max="11779" width="17.85546875" style="5" customWidth="1"/>
    <col min="11780" max="11780" width="16.7109375" style="5" customWidth="1"/>
    <col min="11781" max="11781" width="17.85546875" style="5" customWidth="1"/>
    <col min="11782" max="11782" width="19.5703125" style="5" customWidth="1"/>
    <col min="11783" max="11783" width="41.85546875" style="5" customWidth="1"/>
    <col min="11784" max="11785" width="0" style="5" hidden="1" customWidth="1"/>
    <col min="11786" max="11786" width="5.28515625" style="5" customWidth="1"/>
    <col min="11787" max="11798" width="4.42578125" style="5" customWidth="1"/>
    <col min="11799" max="11801" width="15.85546875" style="5" customWidth="1"/>
    <col min="11802" max="11802" width="41.85546875" style="5" customWidth="1"/>
    <col min="11803" max="11803" width="21.42578125" style="5" customWidth="1"/>
    <col min="11804" max="11804" width="30.28515625" style="5" customWidth="1"/>
    <col min="11805" max="12033" width="9.140625" style="5"/>
    <col min="12034" max="12034" width="32.42578125" style="5" customWidth="1"/>
    <col min="12035" max="12035" width="17.85546875" style="5" customWidth="1"/>
    <col min="12036" max="12036" width="16.7109375" style="5" customWidth="1"/>
    <col min="12037" max="12037" width="17.85546875" style="5" customWidth="1"/>
    <col min="12038" max="12038" width="19.5703125" style="5" customWidth="1"/>
    <col min="12039" max="12039" width="41.85546875" style="5" customWidth="1"/>
    <col min="12040" max="12041" width="0" style="5" hidden="1" customWidth="1"/>
    <col min="12042" max="12042" width="5.28515625" style="5" customWidth="1"/>
    <col min="12043" max="12054" width="4.42578125" style="5" customWidth="1"/>
    <col min="12055" max="12057" width="15.85546875" style="5" customWidth="1"/>
    <col min="12058" max="12058" width="41.85546875" style="5" customWidth="1"/>
    <col min="12059" max="12059" width="21.42578125" style="5" customWidth="1"/>
    <col min="12060" max="12060" width="30.28515625" style="5" customWidth="1"/>
    <col min="12061" max="12289" width="9.140625" style="5"/>
    <col min="12290" max="12290" width="32.42578125" style="5" customWidth="1"/>
    <col min="12291" max="12291" width="17.85546875" style="5" customWidth="1"/>
    <col min="12292" max="12292" width="16.7109375" style="5" customWidth="1"/>
    <col min="12293" max="12293" width="17.85546875" style="5" customWidth="1"/>
    <col min="12294" max="12294" width="19.5703125" style="5" customWidth="1"/>
    <col min="12295" max="12295" width="41.85546875" style="5" customWidth="1"/>
    <col min="12296" max="12297" width="0" style="5" hidden="1" customWidth="1"/>
    <col min="12298" max="12298" width="5.28515625" style="5" customWidth="1"/>
    <col min="12299" max="12310" width="4.42578125" style="5" customWidth="1"/>
    <col min="12311" max="12313" width="15.85546875" style="5" customWidth="1"/>
    <col min="12314" max="12314" width="41.85546875" style="5" customWidth="1"/>
    <col min="12315" max="12315" width="21.42578125" style="5" customWidth="1"/>
    <col min="12316" max="12316" width="30.28515625" style="5" customWidth="1"/>
    <col min="12317" max="12545" width="9.140625" style="5"/>
    <col min="12546" max="12546" width="32.42578125" style="5" customWidth="1"/>
    <col min="12547" max="12547" width="17.85546875" style="5" customWidth="1"/>
    <col min="12548" max="12548" width="16.7109375" style="5" customWidth="1"/>
    <col min="12549" max="12549" width="17.85546875" style="5" customWidth="1"/>
    <col min="12550" max="12550" width="19.5703125" style="5" customWidth="1"/>
    <col min="12551" max="12551" width="41.85546875" style="5" customWidth="1"/>
    <col min="12552" max="12553" width="0" style="5" hidden="1" customWidth="1"/>
    <col min="12554" max="12554" width="5.28515625" style="5" customWidth="1"/>
    <col min="12555" max="12566" width="4.42578125" style="5" customWidth="1"/>
    <col min="12567" max="12569" width="15.85546875" style="5" customWidth="1"/>
    <col min="12570" max="12570" width="41.85546875" style="5" customWidth="1"/>
    <col min="12571" max="12571" width="21.42578125" style="5" customWidth="1"/>
    <col min="12572" max="12572" width="30.28515625" style="5" customWidth="1"/>
    <col min="12573" max="12801" width="9.140625" style="5"/>
    <col min="12802" max="12802" width="32.42578125" style="5" customWidth="1"/>
    <col min="12803" max="12803" width="17.85546875" style="5" customWidth="1"/>
    <col min="12804" max="12804" width="16.7109375" style="5" customWidth="1"/>
    <col min="12805" max="12805" width="17.85546875" style="5" customWidth="1"/>
    <col min="12806" max="12806" width="19.5703125" style="5" customWidth="1"/>
    <col min="12807" max="12807" width="41.85546875" style="5" customWidth="1"/>
    <col min="12808" max="12809" width="0" style="5" hidden="1" customWidth="1"/>
    <col min="12810" max="12810" width="5.28515625" style="5" customWidth="1"/>
    <col min="12811" max="12822" width="4.42578125" style="5" customWidth="1"/>
    <col min="12823" max="12825" width="15.85546875" style="5" customWidth="1"/>
    <col min="12826" max="12826" width="41.85546875" style="5" customWidth="1"/>
    <col min="12827" max="12827" width="21.42578125" style="5" customWidth="1"/>
    <col min="12828" max="12828" width="30.28515625" style="5" customWidth="1"/>
    <col min="12829" max="13057" width="9.140625" style="5"/>
    <col min="13058" max="13058" width="32.42578125" style="5" customWidth="1"/>
    <col min="13059" max="13059" width="17.85546875" style="5" customWidth="1"/>
    <col min="13060" max="13060" width="16.7109375" style="5" customWidth="1"/>
    <col min="13061" max="13061" width="17.85546875" style="5" customWidth="1"/>
    <col min="13062" max="13062" width="19.5703125" style="5" customWidth="1"/>
    <col min="13063" max="13063" width="41.85546875" style="5" customWidth="1"/>
    <col min="13064" max="13065" width="0" style="5" hidden="1" customWidth="1"/>
    <col min="13066" max="13066" width="5.28515625" style="5" customWidth="1"/>
    <col min="13067" max="13078" width="4.42578125" style="5" customWidth="1"/>
    <col min="13079" max="13081" width="15.85546875" style="5" customWidth="1"/>
    <col min="13082" max="13082" width="41.85546875" style="5" customWidth="1"/>
    <col min="13083" max="13083" width="21.42578125" style="5" customWidth="1"/>
    <col min="13084" max="13084" width="30.28515625" style="5" customWidth="1"/>
    <col min="13085" max="13313" width="9.140625" style="5"/>
    <col min="13314" max="13314" width="32.42578125" style="5" customWidth="1"/>
    <col min="13315" max="13315" width="17.85546875" style="5" customWidth="1"/>
    <col min="13316" max="13316" width="16.7109375" style="5" customWidth="1"/>
    <col min="13317" max="13317" width="17.85546875" style="5" customWidth="1"/>
    <col min="13318" max="13318" width="19.5703125" style="5" customWidth="1"/>
    <col min="13319" max="13319" width="41.85546875" style="5" customWidth="1"/>
    <col min="13320" max="13321" width="0" style="5" hidden="1" customWidth="1"/>
    <col min="13322" max="13322" width="5.28515625" style="5" customWidth="1"/>
    <col min="13323" max="13334" width="4.42578125" style="5" customWidth="1"/>
    <col min="13335" max="13337" width="15.85546875" style="5" customWidth="1"/>
    <col min="13338" max="13338" width="41.85546875" style="5" customWidth="1"/>
    <col min="13339" max="13339" width="21.42578125" style="5" customWidth="1"/>
    <col min="13340" max="13340" width="30.28515625" style="5" customWidth="1"/>
    <col min="13341" max="13569" width="9.140625" style="5"/>
    <col min="13570" max="13570" width="32.42578125" style="5" customWidth="1"/>
    <col min="13571" max="13571" width="17.85546875" style="5" customWidth="1"/>
    <col min="13572" max="13572" width="16.7109375" style="5" customWidth="1"/>
    <col min="13573" max="13573" width="17.85546875" style="5" customWidth="1"/>
    <col min="13574" max="13574" width="19.5703125" style="5" customWidth="1"/>
    <col min="13575" max="13575" width="41.85546875" style="5" customWidth="1"/>
    <col min="13576" max="13577" width="0" style="5" hidden="1" customWidth="1"/>
    <col min="13578" max="13578" width="5.28515625" style="5" customWidth="1"/>
    <col min="13579" max="13590" width="4.42578125" style="5" customWidth="1"/>
    <col min="13591" max="13593" width="15.85546875" style="5" customWidth="1"/>
    <col min="13594" max="13594" width="41.85546875" style="5" customWidth="1"/>
    <col min="13595" max="13595" width="21.42578125" style="5" customWidth="1"/>
    <col min="13596" max="13596" width="30.28515625" style="5" customWidth="1"/>
    <col min="13597" max="13825" width="9.140625" style="5"/>
    <col min="13826" max="13826" width="32.42578125" style="5" customWidth="1"/>
    <col min="13827" max="13827" width="17.85546875" style="5" customWidth="1"/>
    <col min="13828" max="13828" width="16.7109375" style="5" customWidth="1"/>
    <col min="13829" max="13829" width="17.85546875" style="5" customWidth="1"/>
    <col min="13830" max="13830" width="19.5703125" style="5" customWidth="1"/>
    <col min="13831" max="13831" width="41.85546875" style="5" customWidth="1"/>
    <col min="13832" max="13833" width="0" style="5" hidden="1" customWidth="1"/>
    <col min="13834" max="13834" width="5.28515625" style="5" customWidth="1"/>
    <col min="13835" max="13846" width="4.42578125" style="5" customWidth="1"/>
    <col min="13847" max="13849" width="15.85546875" style="5" customWidth="1"/>
    <col min="13850" max="13850" width="41.85546875" style="5" customWidth="1"/>
    <col min="13851" max="13851" width="21.42578125" style="5" customWidth="1"/>
    <col min="13852" max="13852" width="30.28515625" style="5" customWidth="1"/>
    <col min="13853" max="14081" width="9.140625" style="5"/>
    <col min="14082" max="14082" width="32.42578125" style="5" customWidth="1"/>
    <col min="14083" max="14083" width="17.85546875" style="5" customWidth="1"/>
    <col min="14084" max="14084" width="16.7109375" style="5" customWidth="1"/>
    <col min="14085" max="14085" width="17.85546875" style="5" customWidth="1"/>
    <col min="14086" max="14086" width="19.5703125" style="5" customWidth="1"/>
    <col min="14087" max="14087" width="41.85546875" style="5" customWidth="1"/>
    <col min="14088" max="14089" width="0" style="5" hidden="1" customWidth="1"/>
    <col min="14090" max="14090" width="5.28515625" style="5" customWidth="1"/>
    <col min="14091" max="14102" width="4.42578125" style="5" customWidth="1"/>
    <col min="14103" max="14105" width="15.85546875" style="5" customWidth="1"/>
    <col min="14106" max="14106" width="41.85546875" style="5" customWidth="1"/>
    <col min="14107" max="14107" width="21.42578125" style="5" customWidth="1"/>
    <col min="14108" max="14108" width="30.28515625" style="5" customWidth="1"/>
    <col min="14109" max="14337" width="9.140625" style="5"/>
    <col min="14338" max="14338" width="32.42578125" style="5" customWidth="1"/>
    <col min="14339" max="14339" width="17.85546875" style="5" customWidth="1"/>
    <col min="14340" max="14340" width="16.7109375" style="5" customWidth="1"/>
    <col min="14341" max="14341" width="17.85546875" style="5" customWidth="1"/>
    <col min="14342" max="14342" width="19.5703125" style="5" customWidth="1"/>
    <col min="14343" max="14343" width="41.85546875" style="5" customWidth="1"/>
    <col min="14344" max="14345" width="0" style="5" hidden="1" customWidth="1"/>
    <col min="14346" max="14346" width="5.28515625" style="5" customWidth="1"/>
    <col min="14347" max="14358" width="4.42578125" style="5" customWidth="1"/>
    <col min="14359" max="14361" width="15.85546875" style="5" customWidth="1"/>
    <col min="14362" max="14362" width="41.85546875" style="5" customWidth="1"/>
    <col min="14363" max="14363" width="21.42578125" style="5" customWidth="1"/>
    <col min="14364" max="14364" width="30.28515625" style="5" customWidth="1"/>
    <col min="14365" max="14593" width="9.140625" style="5"/>
    <col min="14594" max="14594" width="32.42578125" style="5" customWidth="1"/>
    <col min="14595" max="14595" width="17.85546875" style="5" customWidth="1"/>
    <col min="14596" max="14596" width="16.7109375" style="5" customWidth="1"/>
    <col min="14597" max="14597" width="17.85546875" style="5" customWidth="1"/>
    <col min="14598" max="14598" width="19.5703125" style="5" customWidth="1"/>
    <col min="14599" max="14599" width="41.85546875" style="5" customWidth="1"/>
    <col min="14600" max="14601" width="0" style="5" hidden="1" customWidth="1"/>
    <col min="14602" max="14602" width="5.28515625" style="5" customWidth="1"/>
    <col min="14603" max="14614" width="4.42578125" style="5" customWidth="1"/>
    <col min="14615" max="14617" width="15.85546875" style="5" customWidth="1"/>
    <col min="14618" max="14618" width="41.85546875" style="5" customWidth="1"/>
    <col min="14619" max="14619" width="21.42578125" style="5" customWidth="1"/>
    <col min="14620" max="14620" width="30.28515625" style="5" customWidth="1"/>
    <col min="14621" max="14849" width="9.140625" style="5"/>
    <col min="14850" max="14850" width="32.42578125" style="5" customWidth="1"/>
    <col min="14851" max="14851" width="17.85546875" style="5" customWidth="1"/>
    <col min="14852" max="14852" width="16.7109375" style="5" customWidth="1"/>
    <col min="14853" max="14853" width="17.85546875" style="5" customWidth="1"/>
    <col min="14854" max="14854" width="19.5703125" style="5" customWidth="1"/>
    <col min="14855" max="14855" width="41.85546875" style="5" customWidth="1"/>
    <col min="14856" max="14857" width="0" style="5" hidden="1" customWidth="1"/>
    <col min="14858" max="14858" width="5.28515625" style="5" customWidth="1"/>
    <col min="14859" max="14870" width="4.42578125" style="5" customWidth="1"/>
    <col min="14871" max="14873" width="15.85546875" style="5" customWidth="1"/>
    <col min="14874" max="14874" width="41.85546875" style="5" customWidth="1"/>
    <col min="14875" max="14875" width="21.42578125" style="5" customWidth="1"/>
    <col min="14876" max="14876" width="30.28515625" style="5" customWidth="1"/>
    <col min="14877" max="15105" width="9.140625" style="5"/>
    <col min="15106" max="15106" width="32.42578125" style="5" customWidth="1"/>
    <col min="15107" max="15107" width="17.85546875" style="5" customWidth="1"/>
    <col min="15108" max="15108" width="16.7109375" style="5" customWidth="1"/>
    <col min="15109" max="15109" width="17.85546875" style="5" customWidth="1"/>
    <col min="15110" max="15110" width="19.5703125" style="5" customWidth="1"/>
    <col min="15111" max="15111" width="41.85546875" style="5" customWidth="1"/>
    <col min="15112" max="15113" width="0" style="5" hidden="1" customWidth="1"/>
    <col min="15114" max="15114" width="5.28515625" style="5" customWidth="1"/>
    <col min="15115" max="15126" width="4.42578125" style="5" customWidth="1"/>
    <col min="15127" max="15129" width="15.85546875" style="5" customWidth="1"/>
    <col min="15130" max="15130" width="41.85546875" style="5" customWidth="1"/>
    <col min="15131" max="15131" width="21.42578125" style="5" customWidth="1"/>
    <col min="15132" max="15132" width="30.28515625" style="5" customWidth="1"/>
    <col min="15133" max="15361" width="9.140625" style="5"/>
    <col min="15362" max="15362" width="32.42578125" style="5" customWidth="1"/>
    <col min="15363" max="15363" width="17.85546875" style="5" customWidth="1"/>
    <col min="15364" max="15364" width="16.7109375" style="5" customWidth="1"/>
    <col min="15365" max="15365" width="17.85546875" style="5" customWidth="1"/>
    <col min="15366" max="15366" width="19.5703125" style="5" customWidth="1"/>
    <col min="15367" max="15367" width="41.85546875" style="5" customWidth="1"/>
    <col min="15368" max="15369" width="0" style="5" hidden="1" customWidth="1"/>
    <col min="15370" max="15370" width="5.28515625" style="5" customWidth="1"/>
    <col min="15371" max="15382" width="4.42578125" style="5" customWidth="1"/>
    <col min="15383" max="15385" width="15.85546875" style="5" customWidth="1"/>
    <col min="15386" max="15386" width="41.85546875" style="5" customWidth="1"/>
    <col min="15387" max="15387" width="21.42578125" style="5" customWidth="1"/>
    <col min="15388" max="15388" width="30.28515625" style="5" customWidth="1"/>
    <col min="15389" max="15617" width="9.140625" style="5"/>
    <col min="15618" max="15618" width="32.42578125" style="5" customWidth="1"/>
    <col min="15619" max="15619" width="17.85546875" style="5" customWidth="1"/>
    <col min="15620" max="15620" width="16.7109375" style="5" customWidth="1"/>
    <col min="15621" max="15621" width="17.85546875" style="5" customWidth="1"/>
    <col min="15622" max="15622" width="19.5703125" style="5" customWidth="1"/>
    <col min="15623" max="15623" width="41.85546875" style="5" customWidth="1"/>
    <col min="15624" max="15625" width="0" style="5" hidden="1" customWidth="1"/>
    <col min="15626" max="15626" width="5.28515625" style="5" customWidth="1"/>
    <col min="15627" max="15638" width="4.42578125" style="5" customWidth="1"/>
    <col min="15639" max="15641" width="15.85546875" style="5" customWidth="1"/>
    <col min="15642" max="15642" width="41.85546875" style="5" customWidth="1"/>
    <col min="15643" max="15643" width="21.42578125" style="5" customWidth="1"/>
    <col min="15644" max="15644" width="30.28515625" style="5" customWidth="1"/>
    <col min="15645" max="15873" width="9.140625" style="5"/>
    <col min="15874" max="15874" width="32.42578125" style="5" customWidth="1"/>
    <col min="15875" max="15875" width="17.85546875" style="5" customWidth="1"/>
    <col min="15876" max="15876" width="16.7109375" style="5" customWidth="1"/>
    <col min="15877" max="15877" width="17.85546875" style="5" customWidth="1"/>
    <col min="15878" max="15878" width="19.5703125" style="5" customWidth="1"/>
    <col min="15879" max="15879" width="41.85546875" style="5" customWidth="1"/>
    <col min="15880" max="15881" width="0" style="5" hidden="1" customWidth="1"/>
    <col min="15882" max="15882" width="5.28515625" style="5" customWidth="1"/>
    <col min="15883" max="15894" width="4.42578125" style="5" customWidth="1"/>
    <col min="15895" max="15897" width="15.85546875" style="5" customWidth="1"/>
    <col min="15898" max="15898" width="41.85546875" style="5" customWidth="1"/>
    <col min="15899" max="15899" width="21.42578125" style="5" customWidth="1"/>
    <col min="15900" max="15900" width="30.28515625" style="5" customWidth="1"/>
    <col min="15901" max="16129" width="9.140625" style="5"/>
    <col min="16130" max="16130" width="32.42578125" style="5" customWidth="1"/>
    <col min="16131" max="16131" width="17.85546875" style="5" customWidth="1"/>
    <col min="16132" max="16132" width="16.7109375" style="5" customWidth="1"/>
    <col min="16133" max="16133" width="17.85546875" style="5" customWidth="1"/>
    <col min="16134" max="16134" width="19.5703125" style="5" customWidth="1"/>
    <col min="16135" max="16135" width="41.85546875" style="5" customWidth="1"/>
    <col min="16136" max="16137" width="0" style="5" hidden="1" customWidth="1"/>
    <col min="16138" max="16138" width="5.28515625" style="5" customWidth="1"/>
    <col min="16139" max="16150" width="4.42578125" style="5" customWidth="1"/>
    <col min="16151" max="16153" width="15.85546875" style="5" customWidth="1"/>
    <col min="16154" max="16154" width="41.85546875" style="5" customWidth="1"/>
    <col min="16155" max="16155" width="21.42578125" style="5" customWidth="1"/>
    <col min="16156" max="16156" width="30.28515625" style="5" customWidth="1"/>
    <col min="16157" max="16384" width="11.42578125" style="5"/>
  </cols>
  <sheetData>
    <row r="1" spans="1:28" ht="99.75" customHeight="1" x14ac:dyDescent="0.25">
      <c r="A1" s="331" t="s">
        <v>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3"/>
    </row>
    <row r="2" spans="1:28" ht="15.75" x14ac:dyDescent="0.3">
      <c r="A2" s="2"/>
      <c r="B2" s="2"/>
      <c r="C2" s="2"/>
      <c r="D2" s="2"/>
      <c r="E2" s="4"/>
      <c r="F2" s="1"/>
      <c r="G2" s="4"/>
      <c r="H2" s="4"/>
      <c r="I2" s="2"/>
      <c r="J2" s="2"/>
      <c r="K2" s="2"/>
      <c r="L2" s="2"/>
      <c r="M2" s="2"/>
      <c r="N2" s="2"/>
      <c r="O2" s="2"/>
      <c r="P2" s="2"/>
      <c r="Q2" s="2"/>
      <c r="R2" s="2"/>
      <c r="S2" s="2"/>
      <c r="T2" s="3"/>
      <c r="U2" s="2"/>
      <c r="V2" s="2"/>
      <c r="W2" s="2"/>
      <c r="X2" s="2"/>
      <c r="Y2" s="2"/>
      <c r="Z2" s="2"/>
      <c r="AA2" s="2"/>
      <c r="AB2" s="2"/>
    </row>
    <row r="3" spans="1:28" ht="15.75" x14ac:dyDescent="0.3">
      <c r="A3" s="3"/>
      <c r="B3" s="3"/>
      <c r="C3" s="3"/>
      <c r="D3" s="3"/>
      <c r="E3" s="4"/>
      <c r="F3" s="1"/>
      <c r="G3" s="4"/>
      <c r="H3" s="4"/>
      <c r="I3" s="2"/>
      <c r="J3" s="2"/>
      <c r="K3" s="2"/>
      <c r="L3" s="2"/>
      <c r="M3" s="2"/>
      <c r="N3" s="2"/>
      <c r="O3" s="2"/>
      <c r="P3" s="2"/>
      <c r="Q3" s="2"/>
      <c r="R3" s="2"/>
      <c r="S3" s="2"/>
      <c r="T3" s="3"/>
      <c r="U3" s="2"/>
      <c r="V3" s="2"/>
      <c r="W3" s="2"/>
      <c r="X3" s="2"/>
      <c r="Y3" s="2"/>
      <c r="Z3" s="2"/>
      <c r="AA3" s="2"/>
      <c r="AB3" s="2"/>
    </row>
    <row r="4" spans="1:28" ht="14.45" customHeight="1" x14ac:dyDescent="0.25">
      <c r="A4" s="334" t="s">
        <v>1</v>
      </c>
      <c r="B4" s="334"/>
      <c r="C4" s="334"/>
      <c r="D4" s="334"/>
      <c r="E4" s="334"/>
      <c r="F4" s="334"/>
      <c r="G4" s="334"/>
      <c r="H4" s="335" t="s">
        <v>2</v>
      </c>
      <c r="I4" s="335"/>
      <c r="J4" s="335"/>
      <c r="K4" s="335"/>
      <c r="L4" s="335"/>
      <c r="M4" s="335"/>
      <c r="N4" s="335"/>
      <c r="O4" s="335"/>
      <c r="P4" s="335"/>
      <c r="Q4" s="335"/>
      <c r="R4" s="335"/>
      <c r="S4" s="335"/>
      <c r="T4" s="335"/>
      <c r="U4" s="335"/>
      <c r="V4" s="335"/>
      <c r="W4" s="336" t="s">
        <v>3</v>
      </c>
      <c r="X4" s="336"/>
      <c r="Y4" s="337" t="s">
        <v>4</v>
      </c>
      <c r="Z4" s="337"/>
      <c r="AA4" s="337"/>
      <c r="AB4" s="337"/>
    </row>
    <row r="5" spans="1:28" ht="33.6" customHeight="1" x14ac:dyDescent="0.25">
      <c r="A5" s="334"/>
      <c r="B5" s="334"/>
      <c r="C5" s="334"/>
      <c r="D5" s="334"/>
      <c r="E5" s="334"/>
      <c r="F5" s="334"/>
      <c r="G5" s="334"/>
      <c r="H5" s="335"/>
      <c r="I5" s="335"/>
      <c r="J5" s="335"/>
      <c r="K5" s="335"/>
      <c r="L5" s="335"/>
      <c r="M5" s="335"/>
      <c r="N5" s="335"/>
      <c r="O5" s="335"/>
      <c r="P5" s="335"/>
      <c r="Q5" s="335"/>
      <c r="R5" s="335"/>
      <c r="S5" s="335"/>
      <c r="T5" s="335"/>
      <c r="U5" s="335"/>
      <c r="V5" s="335"/>
      <c r="W5" s="336"/>
      <c r="X5" s="336"/>
      <c r="Y5" s="36" t="s">
        <v>5</v>
      </c>
      <c r="Z5" s="36" t="s">
        <v>6</v>
      </c>
      <c r="AA5" s="36" t="s">
        <v>7</v>
      </c>
      <c r="AB5" s="36" t="s">
        <v>8</v>
      </c>
    </row>
    <row r="6" spans="1:28" ht="100.5" customHeight="1" x14ac:dyDescent="0.25">
      <c r="A6" s="523" t="s">
        <v>9</v>
      </c>
      <c r="B6" s="523" t="s">
        <v>10</v>
      </c>
      <c r="C6" s="523" t="s">
        <v>11</v>
      </c>
      <c r="D6" s="523" t="s">
        <v>12</v>
      </c>
      <c r="E6" s="523" t="s">
        <v>13</v>
      </c>
      <c r="F6" s="523" t="s">
        <v>14</v>
      </c>
      <c r="G6" s="523" t="s">
        <v>15</v>
      </c>
      <c r="H6" s="15" t="s">
        <v>16</v>
      </c>
      <c r="I6" s="619" t="s">
        <v>17</v>
      </c>
      <c r="J6" s="619"/>
      <c r="K6" s="619"/>
      <c r="L6" s="620"/>
      <c r="M6" s="621" t="s">
        <v>18</v>
      </c>
      <c r="N6" s="622"/>
      <c r="O6" s="622"/>
      <c r="P6" s="622"/>
      <c r="Q6" s="576" t="s">
        <v>19</v>
      </c>
      <c r="R6" s="576"/>
      <c r="S6" s="576"/>
      <c r="T6" s="576"/>
      <c r="U6" s="525" t="s">
        <v>174</v>
      </c>
      <c r="V6" s="525" t="s">
        <v>21</v>
      </c>
      <c r="W6" s="518" t="s">
        <v>22</v>
      </c>
      <c r="X6" s="518" t="s">
        <v>23</v>
      </c>
      <c r="Y6" s="519" t="s">
        <v>24</v>
      </c>
      <c r="Z6" s="519" t="s">
        <v>25</v>
      </c>
      <c r="AA6" s="519" t="s">
        <v>26</v>
      </c>
      <c r="AB6" s="519" t="s">
        <v>27</v>
      </c>
    </row>
    <row r="7" spans="1:28" x14ac:dyDescent="0.25">
      <c r="A7" s="523"/>
      <c r="B7" s="523"/>
      <c r="C7" s="523"/>
      <c r="D7" s="523"/>
      <c r="E7" s="523"/>
      <c r="F7" s="523"/>
      <c r="G7" s="523"/>
      <c r="H7" s="15"/>
      <c r="I7" s="30">
        <v>1</v>
      </c>
      <c r="J7" s="30">
        <v>2</v>
      </c>
      <c r="K7" s="30">
        <v>3</v>
      </c>
      <c r="L7" s="58">
        <v>4</v>
      </c>
      <c r="M7" s="54">
        <v>5</v>
      </c>
      <c r="N7" s="17">
        <v>6</v>
      </c>
      <c r="O7" s="17">
        <v>7</v>
      </c>
      <c r="P7" s="17">
        <v>8</v>
      </c>
      <c r="Q7" s="15">
        <v>9</v>
      </c>
      <c r="R7" s="15">
        <v>10</v>
      </c>
      <c r="S7" s="15">
        <v>11</v>
      </c>
      <c r="T7" s="249">
        <v>12</v>
      </c>
      <c r="U7" s="524"/>
      <c r="V7" s="525"/>
      <c r="W7" s="518"/>
      <c r="X7" s="518"/>
      <c r="Y7" s="519"/>
      <c r="Z7" s="519"/>
      <c r="AA7" s="519"/>
      <c r="AB7" s="519"/>
    </row>
    <row r="8" spans="1:28" ht="118.5" customHeight="1" x14ac:dyDescent="0.25">
      <c r="A8" s="625" t="s">
        <v>421</v>
      </c>
      <c r="B8" s="342" t="s">
        <v>422</v>
      </c>
      <c r="C8" s="342" t="s">
        <v>423</v>
      </c>
      <c r="D8" s="342" t="s">
        <v>424</v>
      </c>
      <c r="E8" s="623" t="s">
        <v>425</v>
      </c>
      <c r="F8" s="342" t="s">
        <v>426</v>
      </c>
      <c r="G8" s="625" t="s">
        <v>427</v>
      </c>
      <c r="H8" s="63" t="s">
        <v>35</v>
      </c>
      <c r="I8" s="64"/>
      <c r="J8" s="45"/>
      <c r="K8" s="51">
        <v>1</v>
      </c>
      <c r="L8" s="59"/>
      <c r="M8" s="55"/>
      <c r="N8" s="46"/>
      <c r="O8" s="46"/>
      <c r="P8" s="65"/>
      <c r="Q8" s="55"/>
      <c r="R8" s="46"/>
      <c r="S8" s="46"/>
      <c r="T8" s="65"/>
      <c r="U8" s="338">
        <f>SUM(Q8:T8)</f>
        <v>0</v>
      </c>
      <c r="V8" s="339">
        <f>SUM(Q9:T9)</f>
        <v>0</v>
      </c>
      <c r="W8" s="340">
        <f>SUM(I9:T9)</f>
        <v>1</v>
      </c>
      <c r="X8" s="522" t="e">
        <f>+V8/U8</f>
        <v>#DIV/0!</v>
      </c>
      <c r="Y8" s="613" t="s">
        <v>428</v>
      </c>
      <c r="Z8" s="613" t="s">
        <v>37</v>
      </c>
      <c r="AA8" s="635" t="s">
        <v>429</v>
      </c>
      <c r="AB8" s="637" t="s">
        <v>37</v>
      </c>
    </row>
    <row r="9" spans="1:28" ht="42" customHeight="1" x14ac:dyDescent="0.25">
      <c r="A9" s="625"/>
      <c r="B9" s="342"/>
      <c r="C9" s="342"/>
      <c r="D9" s="342"/>
      <c r="E9" s="623"/>
      <c r="F9" s="342"/>
      <c r="G9" s="625"/>
      <c r="H9" s="63" t="s">
        <v>39</v>
      </c>
      <c r="I9" s="64"/>
      <c r="J9" s="44"/>
      <c r="K9" s="44">
        <v>0.8</v>
      </c>
      <c r="L9" s="60"/>
      <c r="M9" s="55"/>
      <c r="N9" s="46"/>
      <c r="O9" s="62">
        <v>0.2</v>
      </c>
      <c r="P9" s="65"/>
      <c r="Q9" s="55"/>
      <c r="R9" s="46"/>
      <c r="S9" s="46"/>
      <c r="T9" s="65"/>
      <c r="U9" s="338"/>
      <c r="V9" s="339"/>
      <c r="W9" s="340"/>
      <c r="X9" s="522"/>
      <c r="Y9" s="582"/>
      <c r="Z9" s="582"/>
      <c r="AA9" s="636"/>
      <c r="AB9" s="638"/>
    </row>
    <row r="10" spans="1:28" ht="99.75" customHeight="1" x14ac:dyDescent="0.25">
      <c r="A10" s="625"/>
      <c r="B10" s="342"/>
      <c r="C10" s="342"/>
      <c r="D10" s="342"/>
      <c r="E10" s="623" t="s">
        <v>430</v>
      </c>
      <c r="F10" s="342"/>
      <c r="G10" s="625" t="s">
        <v>431</v>
      </c>
      <c r="H10" s="63" t="s">
        <v>35</v>
      </c>
      <c r="I10" s="125"/>
      <c r="J10" s="50"/>
      <c r="K10" s="50"/>
      <c r="L10" s="68"/>
      <c r="M10" s="267"/>
      <c r="N10" s="50"/>
      <c r="O10" s="50"/>
      <c r="P10" s="68"/>
      <c r="Q10" s="57"/>
      <c r="R10" s="48"/>
      <c r="S10" s="49"/>
      <c r="T10" s="273">
        <v>1</v>
      </c>
      <c r="U10" s="338">
        <f>SUM(Q10:T10)</f>
        <v>1</v>
      </c>
      <c r="V10" s="339">
        <f>SUM(Q11:T11)</f>
        <v>0.5</v>
      </c>
      <c r="W10" s="624">
        <f>SUM(I11:T11)</f>
        <v>0.5</v>
      </c>
      <c r="X10" s="522">
        <f>+V10/U10</f>
        <v>0.5</v>
      </c>
      <c r="Y10" s="613" t="s">
        <v>432</v>
      </c>
      <c r="Z10" s="613" t="s">
        <v>433</v>
      </c>
      <c r="AA10" s="639" t="s">
        <v>434</v>
      </c>
      <c r="AB10" s="641" t="s">
        <v>37</v>
      </c>
    </row>
    <row r="11" spans="1:28" ht="89.25" customHeight="1" x14ac:dyDescent="0.25">
      <c r="A11" s="625"/>
      <c r="B11" s="342"/>
      <c r="C11" s="342"/>
      <c r="D11" s="342"/>
      <c r="E11" s="623"/>
      <c r="F11" s="342"/>
      <c r="G11" s="625"/>
      <c r="H11" s="63" t="s">
        <v>39</v>
      </c>
      <c r="I11" s="125"/>
      <c r="J11" s="50"/>
      <c r="K11" s="50"/>
      <c r="L11" s="68"/>
      <c r="M11" s="125"/>
      <c r="N11" s="50"/>
      <c r="O11" s="50"/>
      <c r="P11" s="68"/>
      <c r="Q11" s="57"/>
      <c r="R11" s="48"/>
      <c r="S11" s="49"/>
      <c r="T11" s="299">
        <v>0.5</v>
      </c>
      <c r="U11" s="338"/>
      <c r="V11" s="339"/>
      <c r="W11" s="624"/>
      <c r="X11" s="522"/>
      <c r="Y11" s="582"/>
      <c r="Z11" s="582"/>
      <c r="AA11" s="640"/>
      <c r="AB11" s="642"/>
    </row>
    <row r="12" spans="1:28" ht="42" customHeight="1" x14ac:dyDescent="0.25">
      <c r="A12" s="625"/>
      <c r="B12" s="342"/>
      <c r="C12" s="342"/>
      <c r="D12" s="342"/>
      <c r="E12" s="623" t="s">
        <v>435</v>
      </c>
      <c r="F12" s="342"/>
      <c r="G12" s="625" t="s">
        <v>436</v>
      </c>
      <c r="H12" s="63" t="s">
        <v>35</v>
      </c>
      <c r="I12" s="64"/>
      <c r="J12" s="44"/>
      <c r="K12" s="44"/>
      <c r="L12" s="60"/>
      <c r="M12" s="55"/>
      <c r="N12" s="46"/>
      <c r="O12" s="46"/>
      <c r="P12" s="65"/>
      <c r="Q12" s="55"/>
      <c r="R12" s="46"/>
      <c r="S12" s="46"/>
      <c r="T12" s="273">
        <v>1</v>
      </c>
      <c r="U12" s="338">
        <f>SUM(Q12:T12)</f>
        <v>1</v>
      </c>
      <c r="V12" s="339">
        <f>SUM(Q13:T13)</f>
        <v>1</v>
      </c>
      <c r="W12" s="530">
        <f>SUM(I13:T13)</f>
        <v>1</v>
      </c>
      <c r="X12" s="522">
        <f>+V12/U12</f>
        <v>1</v>
      </c>
      <c r="Y12" s="643" t="s">
        <v>437</v>
      </c>
      <c r="Z12" s="613" t="s">
        <v>433</v>
      </c>
      <c r="AA12" s="645" t="s">
        <v>438</v>
      </c>
      <c r="AB12" s="606" t="s">
        <v>37</v>
      </c>
    </row>
    <row r="13" spans="1:28" ht="42" customHeight="1" x14ac:dyDescent="0.25">
      <c r="A13" s="625"/>
      <c r="B13" s="342"/>
      <c r="C13" s="342"/>
      <c r="D13" s="342"/>
      <c r="E13" s="623"/>
      <c r="F13" s="342"/>
      <c r="G13" s="625"/>
      <c r="H13" s="63" t="s">
        <v>39</v>
      </c>
      <c r="I13" s="64"/>
      <c r="J13" s="44"/>
      <c r="K13" s="44"/>
      <c r="L13" s="60"/>
      <c r="M13" s="55"/>
      <c r="N13" s="46"/>
      <c r="O13" s="46"/>
      <c r="P13" s="65"/>
      <c r="Q13" s="55"/>
      <c r="R13" s="46"/>
      <c r="S13" s="46"/>
      <c r="T13" s="162">
        <v>1</v>
      </c>
      <c r="U13" s="338"/>
      <c r="V13" s="339"/>
      <c r="W13" s="530"/>
      <c r="X13" s="522"/>
      <c r="Y13" s="644"/>
      <c r="Z13" s="582"/>
      <c r="AA13" s="646"/>
      <c r="AB13" s="607"/>
    </row>
    <row r="14" spans="1:28" ht="42" customHeight="1" x14ac:dyDescent="0.25">
      <c r="A14" s="342" t="s">
        <v>421</v>
      </c>
      <c r="B14" s="342" t="s">
        <v>422</v>
      </c>
      <c r="C14" s="342" t="s">
        <v>423</v>
      </c>
      <c r="D14" s="342" t="s">
        <v>439</v>
      </c>
      <c r="E14" s="623" t="s">
        <v>440</v>
      </c>
      <c r="F14" s="623" t="s">
        <v>441</v>
      </c>
      <c r="G14" s="625" t="s">
        <v>442</v>
      </c>
      <c r="H14" s="63" t="s">
        <v>35</v>
      </c>
      <c r="I14" s="275">
        <v>0.19</v>
      </c>
      <c r="J14" s="275">
        <v>0.19</v>
      </c>
      <c r="K14" s="275">
        <v>0.19</v>
      </c>
      <c r="L14" s="276">
        <v>0.14299999999999999</v>
      </c>
      <c r="M14" s="274">
        <v>0.14299999999999999</v>
      </c>
      <c r="N14" s="275">
        <v>0.14299999999999999</v>
      </c>
      <c r="O14" s="50"/>
      <c r="P14" s="68"/>
      <c r="Q14" s="55"/>
      <c r="R14" s="46"/>
      <c r="S14" s="46"/>
      <c r="T14" s="65"/>
      <c r="U14" s="338">
        <f>SUM(Q14:T14)</f>
        <v>0</v>
      </c>
      <c r="V14" s="339">
        <f>SUM(Q15:T15)</f>
        <v>0</v>
      </c>
      <c r="W14" s="340">
        <f>SUM(I15:T15)</f>
        <v>0.99900000000000011</v>
      </c>
      <c r="X14" s="522" t="e">
        <f>+V14/U14</f>
        <v>#DIV/0!</v>
      </c>
      <c r="Y14" s="594" t="s">
        <v>443</v>
      </c>
      <c r="Z14" s="606" t="s">
        <v>37</v>
      </c>
      <c r="AA14" s="647" t="s">
        <v>444</v>
      </c>
      <c r="AB14" s="649" t="s">
        <v>37</v>
      </c>
    </row>
    <row r="15" spans="1:28" ht="42" customHeight="1" x14ac:dyDescent="0.25">
      <c r="A15" s="342"/>
      <c r="B15" s="342"/>
      <c r="C15" s="342"/>
      <c r="D15" s="342"/>
      <c r="E15" s="623"/>
      <c r="F15" s="623"/>
      <c r="G15" s="625"/>
      <c r="H15" s="63" t="s">
        <v>39</v>
      </c>
      <c r="I15" s="69">
        <v>0.19</v>
      </c>
      <c r="J15" s="53">
        <v>0.19</v>
      </c>
      <c r="K15" s="53">
        <v>0.19</v>
      </c>
      <c r="L15" s="62">
        <v>0.14299999999999999</v>
      </c>
      <c r="M15" s="62">
        <v>0.14299999999999999</v>
      </c>
      <c r="N15" s="62">
        <v>0.14299999999999999</v>
      </c>
      <c r="O15" s="46"/>
      <c r="P15" s="65"/>
      <c r="Q15" s="55"/>
      <c r="R15" s="46"/>
      <c r="S15" s="46"/>
      <c r="T15" s="65"/>
      <c r="U15" s="338"/>
      <c r="V15" s="339"/>
      <c r="W15" s="340"/>
      <c r="X15" s="522"/>
      <c r="Y15" s="595"/>
      <c r="Z15" s="607"/>
      <c r="AA15" s="648"/>
      <c r="AB15" s="650"/>
    </row>
    <row r="16" spans="1:28" ht="42" customHeight="1" x14ac:dyDescent="0.25">
      <c r="A16" s="342"/>
      <c r="B16" s="342"/>
      <c r="C16" s="342"/>
      <c r="D16" s="342"/>
      <c r="E16" s="623" t="s">
        <v>445</v>
      </c>
      <c r="F16" s="623"/>
      <c r="G16" s="625" t="s">
        <v>446</v>
      </c>
      <c r="H16" s="63" t="s">
        <v>35</v>
      </c>
      <c r="I16" s="277">
        <v>0.19</v>
      </c>
      <c r="J16" s="275">
        <v>0.19</v>
      </c>
      <c r="K16" s="275">
        <v>0.19</v>
      </c>
      <c r="L16" s="276">
        <v>0.14299999999999999</v>
      </c>
      <c r="M16" s="274">
        <v>0.14299999999999999</v>
      </c>
      <c r="N16" s="275">
        <v>0.14299999999999999</v>
      </c>
      <c r="O16" s="49"/>
      <c r="P16" s="67"/>
      <c r="Q16" s="57"/>
      <c r="R16" s="48"/>
      <c r="S16" s="49"/>
      <c r="T16" s="155"/>
      <c r="U16" s="338">
        <f>SUM(Q16:T16)</f>
        <v>0</v>
      </c>
      <c r="V16" s="339">
        <f>SUM(Q17:T17)</f>
        <v>0</v>
      </c>
      <c r="W16" s="340">
        <f>SUM(I17:T17)</f>
        <v>0.99900000000000011</v>
      </c>
      <c r="X16" s="522" t="e">
        <f>+V16/U16</f>
        <v>#DIV/0!</v>
      </c>
      <c r="Y16" s="594"/>
      <c r="Z16" s="594" t="s">
        <v>447</v>
      </c>
      <c r="AA16" s="594" t="s">
        <v>448</v>
      </c>
      <c r="AB16" s="606" t="s">
        <v>37</v>
      </c>
    </row>
    <row r="17" spans="1:28" ht="42" customHeight="1" x14ac:dyDescent="0.25">
      <c r="A17" s="342"/>
      <c r="B17" s="342"/>
      <c r="C17" s="342"/>
      <c r="D17" s="342"/>
      <c r="E17" s="623"/>
      <c r="F17" s="623"/>
      <c r="G17" s="625"/>
      <c r="H17" s="63" t="s">
        <v>39</v>
      </c>
      <c r="I17" s="69">
        <v>0.19</v>
      </c>
      <c r="J17" s="53">
        <v>0.19</v>
      </c>
      <c r="K17" s="53">
        <v>0.19</v>
      </c>
      <c r="L17" s="62">
        <v>0.14299999999999999</v>
      </c>
      <c r="M17" s="62">
        <v>0.14299999999999999</v>
      </c>
      <c r="N17" s="62">
        <v>0.14299999999999999</v>
      </c>
      <c r="O17" s="49"/>
      <c r="P17" s="67"/>
      <c r="Q17" s="57"/>
      <c r="R17" s="48"/>
      <c r="S17" s="49"/>
      <c r="T17" s="155"/>
      <c r="U17" s="338"/>
      <c r="V17" s="339"/>
      <c r="W17" s="340"/>
      <c r="X17" s="522"/>
      <c r="Y17" s="595"/>
      <c r="Z17" s="595"/>
      <c r="AA17" s="651"/>
      <c r="AB17" s="607"/>
    </row>
    <row r="18" spans="1:28" ht="42" customHeight="1" x14ac:dyDescent="0.25">
      <c r="A18" s="342"/>
      <c r="B18" s="342"/>
      <c r="C18" s="342"/>
      <c r="D18" s="342"/>
      <c r="E18" s="623" t="s">
        <v>449</v>
      </c>
      <c r="F18" s="623"/>
      <c r="G18" s="625" t="s">
        <v>450</v>
      </c>
      <c r="H18" s="63" t="s">
        <v>35</v>
      </c>
      <c r="I18" s="125"/>
      <c r="J18" s="50"/>
      <c r="K18" s="50"/>
      <c r="L18" s="268">
        <v>0.5</v>
      </c>
      <c r="M18" s="55"/>
      <c r="N18" s="46"/>
      <c r="O18" s="46"/>
      <c r="P18" s="189">
        <v>0.25</v>
      </c>
      <c r="Q18" s="55"/>
      <c r="R18" s="46"/>
      <c r="S18" s="46"/>
      <c r="T18" s="189">
        <v>0.25</v>
      </c>
      <c r="U18" s="338">
        <f>SUM(Q18:T18)</f>
        <v>0.25</v>
      </c>
      <c r="V18" s="339">
        <f>SUM(Q19:T19)</f>
        <v>0.25</v>
      </c>
      <c r="W18" s="530">
        <f>SUM(I19:T19)</f>
        <v>1</v>
      </c>
      <c r="X18" s="522">
        <f>+V18/U18</f>
        <v>1</v>
      </c>
      <c r="Y18" s="613" t="s">
        <v>451</v>
      </c>
      <c r="Z18" s="641" t="s">
        <v>37</v>
      </c>
      <c r="AA18" s="645" t="s">
        <v>452</v>
      </c>
      <c r="AB18" s="606" t="s">
        <v>37</v>
      </c>
    </row>
    <row r="19" spans="1:28" ht="42" customHeight="1" x14ac:dyDescent="0.25">
      <c r="A19" s="342"/>
      <c r="B19" s="342"/>
      <c r="C19" s="342"/>
      <c r="D19" s="342"/>
      <c r="E19" s="623"/>
      <c r="F19" s="623"/>
      <c r="G19" s="625"/>
      <c r="H19" s="63" t="s">
        <v>39</v>
      </c>
      <c r="I19" s="64"/>
      <c r="J19" s="44"/>
      <c r="K19" s="44"/>
      <c r="L19" s="62">
        <v>0.5</v>
      </c>
      <c r="M19" s="55"/>
      <c r="N19" s="46"/>
      <c r="O19" s="46"/>
      <c r="P19" s="162">
        <v>0.25</v>
      </c>
      <c r="Q19" s="55"/>
      <c r="R19" s="46"/>
      <c r="S19" s="46"/>
      <c r="T19" s="162">
        <v>0.25</v>
      </c>
      <c r="U19" s="338"/>
      <c r="V19" s="339"/>
      <c r="W19" s="530"/>
      <c r="X19" s="522"/>
      <c r="Y19" s="582"/>
      <c r="Z19" s="642"/>
      <c r="AA19" s="646"/>
      <c r="AB19" s="607"/>
    </row>
    <row r="20" spans="1:28" ht="64.5" customHeight="1" x14ac:dyDescent="0.25">
      <c r="A20" s="342"/>
      <c r="B20" s="342"/>
      <c r="C20" s="342"/>
      <c r="D20" s="342"/>
      <c r="E20" s="623" t="s">
        <v>453</v>
      </c>
      <c r="F20" s="623"/>
      <c r="G20" s="625" t="s">
        <v>454</v>
      </c>
      <c r="H20" s="63" t="s">
        <v>35</v>
      </c>
      <c r="I20" s="125"/>
      <c r="J20" s="50"/>
      <c r="K20" s="50"/>
      <c r="L20" s="268">
        <v>0.5</v>
      </c>
      <c r="M20" s="55"/>
      <c r="N20" s="46"/>
      <c r="O20" s="46"/>
      <c r="P20" s="189">
        <v>0.25</v>
      </c>
      <c r="Q20" s="55"/>
      <c r="R20" s="46"/>
      <c r="S20" s="46"/>
      <c r="T20" s="189">
        <v>0.25</v>
      </c>
      <c r="U20" s="338">
        <f>SUM(Q20:T20)</f>
        <v>0.25</v>
      </c>
      <c r="V20" s="339">
        <v>0.25</v>
      </c>
      <c r="W20" s="530">
        <f>SUM(I21:T21)</f>
        <v>1</v>
      </c>
      <c r="X20" s="522">
        <f>+V20/U20</f>
        <v>1</v>
      </c>
      <c r="Y20" s="613" t="s">
        <v>455</v>
      </c>
      <c r="Z20" s="641" t="s">
        <v>37</v>
      </c>
      <c r="AA20" s="645" t="s">
        <v>456</v>
      </c>
      <c r="AB20" s="641" t="s">
        <v>37</v>
      </c>
    </row>
    <row r="21" spans="1:28" ht="42" customHeight="1" x14ac:dyDescent="0.25">
      <c r="A21" s="342"/>
      <c r="B21" s="342"/>
      <c r="C21" s="342"/>
      <c r="D21" s="342"/>
      <c r="E21" s="623"/>
      <c r="F21" s="623"/>
      <c r="G21" s="625"/>
      <c r="H21" s="63" t="s">
        <v>39</v>
      </c>
      <c r="I21" s="64"/>
      <c r="J21" s="44"/>
      <c r="K21" s="44"/>
      <c r="L21" s="62">
        <v>0.5</v>
      </c>
      <c r="M21" s="55"/>
      <c r="N21" s="46"/>
      <c r="O21" s="46"/>
      <c r="P21" s="162">
        <v>0.25</v>
      </c>
      <c r="Q21" s="57"/>
      <c r="R21" s="48"/>
      <c r="S21" s="322"/>
      <c r="T21" s="162">
        <v>0.25</v>
      </c>
      <c r="U21" s="338"/>
      <c r="V21" s="339"/>
      <c r="W21" s="530"/>
      <c r="X21" s="522"/>
      <c r="Y21" s="582"/>
      <c r="Z21" s="642"/>
      <c r="AA21" s="646"/>
      <c r="AB21" s="642"/>
    </row>
    <row r="22" spans="1:28" ht="75" customHeight="1" x14ac:dyDescent="0.25">
      <c r="A22" s="342"/>
      <c r="B22" s="342"/>
      <c r="C22" s="342"/>
      <c r="D22" s="342"/>
      <c r="E22" s="623" t="s">
        <v>457</v>
      </c>
      <c r="F22" s="623"/>
      <c r="G22" s="625" t="s">
        <v>458</v>
      </c>
      <c r="H22" s="63" t="s">
        <v>35</v>
      </c>
      <c r="I22" s="64"/>
      <c r="J22" s="44"/>
      <c r="K22" s="51">
        <v>0.25</v>
      </c>
      <c r="L22" s="60"/>
      <c r="M22" s="55"/>
      <c r="N22" s="51">
        <v>0.25</v>
      </c>
      <c r="O22" s="46"/>
      <c r="P22" s="65"/>
      <c r="Q22" s="269">
        <v>0.25</v>
      </c>
      <c r="R22" s="46"/>
      <c r="S22" s="47"/>
      <c r="T22" s="273">
        <v>0.25</v>
      </c>
      <c r="U22" s="338">
        <f>SUM(Q22:T22)</f>
        <v>0.5</v>
      </c>
      <c r="V22" s="339">
        <f>SUM(Q23:T23)</f>
        <v>0</v>
      </c>
      <c r="W22" s="340">
        <f>SUM(I23:T23)</f>
        <v>1</v>
      </c>
      <c r="X22" s="522">
        <f>+V22/U22</f>
        <v>0</v>
      </c>
      <c r="Y22" s="594" t="s">
        <v>459</v>
      </c>
      <c r="Z22" s="594" t="s">
        <v>460</v>
      </c>
      <c r="AA22" s="652" t="s">
        <v>461</v>
      </c>
      <c r="AB22" s="598" t="s">
        <v>37</v>
      </c>
    </row>
    <row r="23" spans="1:28" ht="75" customHeight="1" x14ac:dyDescent="0.25">
      <c r="A23" s="342"/>
      <c r="B23" s="342"/>
      <c r="C23" s="342"/>
      <c r="D23" s="342"/>
      <c r="E23" s="623"/>
      <c r="F23" s="623"/>
      <c r="G23" s="625"/>
      <c r="H23" s="63" t="s">
        <v>39</v>
      </c>
      <c r="I23" s="64"/>
      <c r="J23" s="44"/>
      <c r="K23" s="53">
        <v>0.25</v>
      </c>
      <c r="L23" s="60"/>
      <c r="M23" s="55"/>
      <c r="N23" s="46"/>
      <c r="O23" s="46"/>
      <c r="P23" s="53">
        <v>0.75</v>
      </c>
      <c r="Q23" s="300"/>
      <c r="R23" s="301"/>
      <c r="S23" s="301"/>
      <c r="T23" s="174"/>
      <c r="U23" s="338"/>
      <c r="V23" s="339"/>
      <c r="W23" s="340"/>
      <c r="X23" s="522"/>
      <c r="Y23" s="595"/>
      <c r="Z23" s="595"/>
      <c r="AA23" s="653"/>
      <c r="AB23" s="599"/>
    </row>
    <row r="24" spans="1:28" ht="42" customHeight="1" x14ac:dyDescent="0.25">
      <c r="A24" s="625" t="s">
        <v>421</v>
      </c>
      <c r="B24" s="342" t="s">
        <v>422</v>
      </c>
      <c r="C24" s="342" t="s">
        <v>167</v>
      </c>
      <c r="D24" s="342" t="s">
        <v>462</v>
      </c>
      <c r="E24" s="626" t="s">
        <v>463</v>
      </c>
      <c r="F24" s="342" t="s">
        <v>464</v>
      </c>
      <c r="G24" s="627" t="s">
        <v>465</v>
      </c>
      <c r="H24" s="63" t="s">
        <v>35</v>
      </c>
      <c r="I24" s="66">
        <v>7.0000000000000007E-2</v>
      </c>
      <c r="J24" s="51">
        <v>7.0000000000000007E-2</v>
      </c>
      <c r="K24" s="51">
        <v>7.0000000000000007E-2</v>
      </c>
      <c r="L24" s="61">
        <v>7.0000000000000007E-2</v>
      </c>
      <c r="M24" s="56">
        <v>7.0000000000000007E-2</v>
      </c>
      <c r="N24" s="51">
        <v>7.0000000000000007E-2</v>
      </c>
      <c r="O24" s="51">
        <v>7.0000000000000007E-2</v>
      </c>
      <c r="P24" s="61">
        <v>7.0000000000000007E-2</v>
      </c>
      <c r="Q24" s="56">
        <v>7.0000000000000007E-2</v>
      </c>
      <c r="R24" s="51">
        <v>7.0000000000000007E-2</v>
      </c>
      <c r="S24" s="51">
        <v>7.0000000000000007E-2</v>
      </c>
      <c r="T24" s="61">
        <v>7.0000000000000007E-2</v>
      </c>
      <c r="U24" s="338">
        <f>SUM(Q24:T24)</f>
        <v>0.28000000000000003</v>
      </c>
      <c r="V24" s="339">
        <f>SUM(Q25:T25)</f>
        <v>0.28000000000000003</v>
      </c>
      <c r="W24" s="530">
        <v>1</v>
      </c>
      <c r="X24" s="522">
        <f>+V24/U24</f>
        <v>1</v>
      </c>
      <c r="Y24" s="594" t="s">
        <v>466</v>
      </c>
      <c r="Z24" s="598" t="s">
        <v>37</v>
      </c>
      <c r="AA24" s="654" t="s">
        <v>467</v>
      </c>
      <c r="AB24" s="606" t="s">
        <v>37</v>
      </c>
    </row>
    <row r="25" spans="1:28" ht="42" customHeight="1" x14ac:dyDescent="0.25">
      <c r="A25" s="625"/>
      <c r="B25" s="342"/>
      <c r="C25" s="342"/>
      <c r="D25" s="342"/>
      <c r="E25" s="623"/>
      <c r="F25" s="342"/>
      <c r="G25" s="625"/>
      <c r="H25" s="63" t="s">
        <v>39</v>
      </c>
      <c r="I25" s="69">
        <v>7.0000000000000007E-2</v>
      </c>
      <c r="J25" s="53">
        <v>7.0000000000000007E-2</v>
      </c>
      <c r="K25" s="53">
        <v>7.0000000000000007E-2</v>
      </c>
      <c r="L25" s="62">
        <v>7.0000000000000007E-2</v>
      </c>
      <c r="M25" s="62">
        <v>7.0000000000000007E-2</v>
      </c>
      <c r="N25" s="62">
        <v>7.0000000000000007E-2</v>
      </c>
      <c r="O25" s="62">
        <v>7.0000000000000007E-2</v>
      </c>
      <c r="P25" s="62">
        <v>7.0000000000000007E-2</v>
      </c>
      <c r="Q25" s="62">
        <v>7.0000000000000007E-2</v>
      </c>
      <c r="R25" s="62">
        <v>7.0000000000000007E-2</v>
      </c>
      <c r="S25" s="62">
        <v>7.0000000000000007E-2</v>
      </c>
      <c r="T25" s="62">
        <v>7.0000000000000007E-2</v>
      </c>
      <c r="U25" s="338"/>
      <c r="V25" s="339"/>
      <c r="W25" s="530"/>
      <c r="X25" s="522"/>
      <c r="Y25" s="595"/>
      <c r="Z25" s="599"/>
      <c r="AA25" s="655"/>
      <c r="AB25" s="607"/>
    </row>
    <row r="26" spans="1:28" ht="42" customHeight="1" x14ac:dyDescent="0.25">
      <c r="A26" s="625"/>
      <c r="B26" s="342"/>
      <c r="C26" s="342"/>
      <c r="D26" s="342"/>
      <c r="E26" s="626" t="s">
        <v>468</v>
      </c>
      <c r="F26" s="342"/>
      <c r="G26" s="627" t="s">
        <v>469</v>
      </c>
      <c r="H26" s="63" t="s">
        <v>35</v>
      </c>
      <c r="I26" s="64"/>
      <c r="J26" s="44"/>
      <c r="K26" s="44"/>
      <c r="L26" s="60"/>
      <c r="M26" s="55"/>
      <c r="N26" s="51">
        <v>0.13</v>
      </c>
      <c r="O26" s="51">
        <v>0.13</v>
      </c>
      <c r="P26" s="61">
        <v>0.13</v>
      </c>
      <c r="Q26" s="51">
        <v>0.13</v>
      </c>
      <c r="R26" s="51">
        <v>0.13</v>
      </c>
      <c r="S26" s="51">
        <v>0.13</v>
      </c>
      <c r="T26" s="51">
        <v>0.13</v>
      </c>
      <c r="U26" s="338">
        <f>SUM(Q26:T26)</f>
        <v>0.52</v>
      </c>
      <c r="V26" s="339">
        <f>SUM(Q27:T27)</f>
        <v>0.52</v>
      </c>
      <c r="W26" s="530">
        <v>1</v>
      </c>
      <c r="X26" s="522">
        <f>+V26/U26</f>
        <v>1</v>
      </c>
      <c r="Y26" s="594" t="s">
        <v>470</v>
      </c>
      <c r="Z26" s="598" t="s">
        <v>37</v>
      </c>
      <c r="AA26" s="654" t="s">
        <v>471</v>
      </c>
      <c r="AB26" s="598"/>
    </row>
    <row r="27" spans="1:28" ht="42" customHeight="1" x14ac:dyDescent="0.25">
      <c r="A27" s="625"/>
      <c r="B27" s="342"/>
      <c r="C27" s="342"/>
      <c r="D27" s="342"/>
      <c r="E27" s="623"/>
      <c r="F27" s="342"/>
      <c r="G27" s="625"/>
      <c r="H27" s="63" t="s">
        <v>39</v>
      </c>
      <c r="I27" s="64"/>
      <c r="J27" s="44"/>
      <c r="K27" s="44"/>
      <c r="L27" s="60"/>
      <c r="M27" s="55"/>
      <c r="N27" s="143">
        <v>0.13</v>
      </c>
      <c r="O27" s="143">
        <v>0.13</v>
      </c>
      <c r="P27" s="143">
        <v>0.13</v>
      </c>
      <c r="Q27" s="143">
        <v>0.13</v>
      </c>
      <c r="R27" s="143">
        <v>0.13</v>
      </c>
      <c r="S27" s="143">
        <v>0.13</v>
      </c>
      <c r="T27" s="143">
        <v>0.13</v>
      </c>
      <c r="U27" s="338"/>
      <c r="V27" s="339"/>
      <c r="W27" s="530"/>
      <c r="X27" s="522"/>
      <c r="Y27" s="658"/>
      <c r="Z27" s="659"/>
      <c r="AA27" s="660"/>
      <c r="AB27" s="599"/>
    </row>
    <row r="28" spans="1:28" ht="61.5" customHeight="1" x14ac:dyDescent="0.25">
      <c r="A28" s="625"/>
      <c r="B28" s="342"/>
      <c r="C28" s="342"/>
      <c r="D28" s="342"/>
      <c r="E28" s="626" t="s">
        <v>472</v>
      </c>
      <c r="F28" s="342"/>
      <c r="G28" s="627" t="s">
        <v>473</v>
      </c>
      <c r="H28" s="63" t="s">
        <v>35</v>
      </c>
      <c r="I28" s="64"/>
      <c r="J28" s="44"/>
      <c r="K28" s="44"/>
      <c r="L28" s="60"/>
      <c r="M28" s="56">
        <v>0.14000000000000001</v>
      </c>
      <c r="N28" s="51">
        <v>0.14000000000000001</v>
      </c>
      <c r="O28" s="51">
        <v>0.14000000000000001</v>
      </c>
      <c r="P28" s="61">
        <v>0.14000000000000001</v>
      </c>
      <c r="Q28" s="51">
        <v>0.14000000000000001</v>
      </c>
      <c r="R28" s="61">
        <v>0.14000000000000001</v>
      </c>
      <c r="S28" s="49"/>
      <c r="T28" s="155"/>
      <c r="U28" s="338">
        <f>SUM(Q28:T28)</f>
        <v>0.28000000000000003</v>
      </c>
      <c r="V28" s="339">
        <f>SUM(Q29:T29)</f>
        <v>0.28000000000000003</v>
      </c>
      <c r="W28" s="530">
        <v>1</v>
      </c>
      <c r="X28" s="522">
        <f>+V28/U28</f>
        <v>1</v>
      </c>
      <c r="Y28" s="661" t="s">
        <v>474</v>
      </c>
      <c r="Z28" s="663" t="s">
        <v>475</v>
      </c>
      <c r="AA28" s="664" t="s">
        <v>476</v>
      </c>
      <c r="AB28" s="606" t="s">
        <v>37</v>
      </c>
    </row>
    <row r="29" spans="1:28" ht="54.75" customHeight="1" x14ac:dyDescent="0.25">
      <c r="A29" s="625"/>
      <c r="B29" s="342"/>
      <c r="C29" s="342"/>
      <c r="D29" s="342"/>
      <c r="E29" s="623"/>
      <c r="F29" s="342"/>
      <c r="G29" s="628"/>
      <c r="H29" s="63" t="s">
        <v>39</v>
      </c>
      <c r="I29" s="64"/>
      <c r="J29" s="44"/>
      <c r="K29" s="44"/>
      <c r="L29" s="60"/>
      <c r="M29" s="169">
        <v>0.14000000000000001</v>
      </c>
      <c r="N29" s="169">
        <v>0.14000000000000001</v>
      </c>
      <c r="O29" s="169">
        <v>0.14000000000000001</v>
      </c>
      <c r="P29" s="169">
        <v>0.14000000000000001</v>
      </c>
      <c r="Q29" s="169">
        <v>0.14000000000000001</v>
      </c>
      <c r="R29" s="169">
        <v>0.14000000000000001</v>
      </c>
      <c r="S29" s="49"/>
      <c r="T29" s="155"/>
      <c r="U29" s="338"/>
      <c r="V29" s="339"/>
      <c r="W29" s="530"/>
      <c r="X29" s="522"/>
      <c r="Y29" s="662"/>
      <c r="Z29" s="659"/>
      <c r="AA29" s="660"/>
      <c r="AB29" s="607"/>
    </row>
    <row r="30" spans="1:28" ht="42" customHeight="1" x14ac:dyDescent="0.25">
      <c r="A30" s="625" t="s">
        <v>421</v>
      </c>
      <c r="B30" s="342" t="s">
        <v>477</v>
      </c>
      <c r="C30" s="342" t="s">
        <v>423</v>
      </c>
      <c r="D30" s="342" t="s">
        <v>478</v>
      </c>
      <c r="E30" s="623" t="s">
        <v>479</v>
      </c>
      <c r="F30" s="342" t="s">
        <v>197</v>
      </c>
      <c r="G30" s="625" t="s">
        <v>480</v>
      </c>
      <c r="H30" s="63" t="s">
        <v>35</v>
      </c>
      <c r="I30" s="64"/>
      <c r="J30" s="44"/>
      <c r="K30" s="44"/>
      <c r="L30" s="61">
        <v>0.5</v>
      </c>
      <c r="M30" s="56">
        <v>0.5</v>
      </c>
      <c r="N30" s="46"/>
      <c r="O30" s="46"/>
      <c r="P30" s="65"/>
      <c r="Q30" s="55"/>
      <c r="R30" s="46"/>
      <c r="S30" s="46"/>
      <c r="T30" s="65"/>
      <c r="U30" s="338">
        <f>SUM(L30:T30)</f>
        <v>1</v>
      </c>
      <c r="V30" s="339">
        <f>SUM(Q31:T31)</f>
        <v>0</v>
      </c>
      <c r="W30" s="340">
        <f>SUM(I31:T31)</f>
        <v>1</v>
      </c>
      <c r="X30" s="522">
        <f>+W30/U30</f>
        <v>1</v>
      </c>
      <c r="Y30" s="665" t="s">
        <v>481</v>
      </c>
      <c r="Z30" s="666" t="s">
        <v>37</v>
      </c>
      <c r="AA30" s="667" t="s">
        <v>482</v>
      </c>
      <c r="AB30" s="598" t="s">
        <v>37</v>
      </c>
    </row>
    <row r="31" spans="1:28" ht="42" customHeight="1" x14ac:dyDescent="0.25">
      <c r="A31" s="625"/>
      <c r="B31" s="342"/>
      <c r="C31" s="342"/>
      <c r="D31" s="342"/>
      <c r="E31" s="623"/>
      <c r="F31" s="342"/>
      <c r="G31" s="628"/>
      <c r="H31" s="63" t="s">
        <v>39</v>
      </c>
      <c r="I31" s="64"/>
      <c r="J31" s="44"/>
      <c r="K31" s="44"/>
      <c r="L31" s="62">
        <v>0.5</v>
      </c>
      <c r="M31" s="57"/>
      <c r="N31" s="48"/>
      <c r="O31" s="48"/>
      <c r="P31" s="62">
        <v>0.5</v>
      </c>
      <c r="Q31" s="57"/>
      <c r="R31" s="48"/>
      <c r="S31" s="49"/>
      <c r="T31" s="155"/>
      <c r="U31" s="338"/>
      <c r="V31" s="339"/>
      <c r="W31" s="340"/>
      <c r="X31" s="522"/>
      <c r="Y31" s="595"/>
      <c r="Z31" s="554"/>
      <c r="AA31" s="648"/>
      <c r="AB31" s="599"/>
    </row>
    <row r="32" spans="1:28" ht="42" customHeight="1" x14ac:dyDescent="0.25">
      <c r="A32" s="625"/>
      <c r="B32" s="342"/>
      <c r="C32" s="342"/>
      <c r="D32" s="342"/>
      <c r="E32" s="626" t="s">
        <v>483</v>
      </c>
      <c r="F32" s="342"/>
      <c r="G32" s="628" t="s">
        <v>431</v>
      </c>
      <c r="H32" s="63" t="s">
        <v>35</v>
      </c>
      <c r="I32" s="125"/>
      <c r="J32" s="50"/>
      <c r="K32" s="50"/>
      <c r="L32" s="68"/>
      <c r="M32" s="267"/>
      <c r="N32" s="50"/>
      <c r="O32" s="50"/>
      <c r="P32" s="68"/>
      <c r="Q32" s="55"/>
      <c r="R32" s="46"/>
      <c r="S32" s="46"/>
      <c r="T32" s="189">
        <v>1</v>
      </c>
      <c r="U32" s="338">
        <f>SUM(Q32:T32)</f>
        <v>1</v>
      </c>
      <c r="V32" s="339">
        <f>SUM(Q33:T33)</f>
        <v>1</v>
      </c>
      <c r="W32" s="530">
        <f>SUM(I33:T33)</f>
        <v>1</v>
      </c>
      <c r="X32" s="522">
        <f>+V32/U32</f>
        <v>1</v>
      </c>
      <c r="Y32" s="613" t="s">
        <v>484</v>
      </c>
      <c r="Z32" s="613" t="s">
        <v>37</v>
      </c>
      <c r="AA32" s="304" t="s">
        <v>485</v>
      </c>
      <c r="AB32" s="606" t="s">
        <v>37</v>
      </c>
    </row>
    <row r="33" spans="1:28" ht="42" customHeight="1" x14ac:dyDescent="0.25">
      <c r="A33" s="625"/>
      <c r="B33" s="342"/>
      <c r="C33" s="342"/>
      <c r="D33" s="342"/>
      <c r="E33" s="623"/>
      <c r="F33" s="342"/>
      <c r="G33" s="625"/>
      <c r="H33" s="63" t="s">
        <v>39</v>
      </c>
      <c r="I33" s="125"/>
      <c r="J33" s="50"/>
      <c r="K33" s="50"/>
      <c r="L33" s="68"/>
      <c r="M33" s="125"/>
      <c r="N33" s="50"/>
      <c r="O33" s="50"/>
      <c r="P33" s="68"/>
      <c r="Q33" s="169">
        <v>0.15</v>
      </c>
      <c r="R33" s="165">
        <v>0.3</v>
      </c>
      <c r="S33" s="165">
        <v>0.3</v>
      </c>
      <c r="T33" s="162">
        <v>0.25</v>
      </c>
      <c r="U33" s="338"/>
      <c r="V33" s="339"/>
      <c r="W33" s="530"/>
      <c r="X33" s="522"/>
      <c r="Y33" s="582"/>
      <c r="Z33" s="582"/>
      <c r="AA33" s="305"/>
      <c r="AB33" s="607"/>
    </row>
    <row r="34" spans="1:28" ht="42" customHeight="1" x14ac:dyDescent="0.25">
      <c r="A34" s="625"/>
      <c r="B34" s="342"/>
      <c r="C34" s="342"/>
      <c r="D34" s="342"/>
      <c r="E34" s="626" t="s">
        <v>486</v>
      </c>
      <c r="F34" s="342"/>
      <c r="G34" s="625" t="s">
        <v>487</v>
      </c>
      <c r="H34" s="63" t="s">
        <v>35</v>
      </c>
      <c r="I34" s="125"/>
      <c r="J34" s="50"/>
      <c r="K34" s="50"/>
      <c r="L34" s="68"/>
      <c r="M34" s="270"/>
      <c r="N34" s="179"/>
      <c r="O34" s="179"/>
      <c r="P34" s="131"/>
      <c r="Q34" s="55"/>
      <c r="R34" s="46"/>
      <c r="S34" s="46"/>
      <c r="T34" s="189">
        <v>1</v>
      </c>
      <c r="U34" s="338">
        <f>SUM(Q34:T34)</f>
        <v>1</v>
      </c>
      <c r="V34" s="339">
        <f>SUM(Q35:T35)</f>
        <v>1</v>
      </c>
      <c r="W34" s="530">
        <f>SUM(I35:T35)</f>
        <v>1</v>
      </c>
      <c r="X34" s="522">
        <f>+V34/U34</f>
        <v>1</v>
      </c>
      <c r="Y34" s="656" t="s">
        <v>488</v>
      </c>
      <c r="Z34" s="613" t="s">
        <v>37</v>
      </c>
      <c r="AA34" s="645" t="s">
        <v>489</v>
      </c>
      <c r="AB34" s="643" t="s">
        <v>490</v>
      </c>
    </row>
    <row r="35" spans="1:28" ht="42" customHeight="1" x14ac:dyDescent="0.25">
      <c r="A35" s="625"/>
      <c r="B35" s="342"/>
      <c r="C35" s="342"/>
      <c r="D35" s="342"/>
      <c r="E35" s="623"/>
      <c r="F35" s="342"/>
      <c r="G35" s="630"/>
      <c r="H35" s="63" t="s">
        <v>39</v>
      </c>
      <c r="I35" s="125"/>
      <c r="J35" s="50"/>
      <c r="K35" s="50"/>
      <c r="L35" s="68"/>
      <c r="M35" s="271"/>
      <c r="N35" s="178"/>
      <c r="O35" s="177"/>
      <c r="P35" s="229"/>
      <c r="Q35" s="57"/>
      <c r="R35" s="48"/>
      <c r="S35" s="49"/>
      <c r="T35" s="162">
        <v>1</v>
      </c>
      <c r="U35" s="338"/>
      <c r="V35" s="339"/>
      <c r="W35" s="530"/>
      <c r="X35" s="522"/>
      <c r="Y35" s="657"/>
      <c r="Z35" s="582"/>
      <c r="AA35" s="646"/>
      <c r="AB35" s="644"/>
    </row>
    <row r="36" spans="1:28" ht="66.75" customHeight="1" x14ac:dyDescent="0.25">
      <c r="A36" s="342" t="s">
        <v>421</v>
      </c>
      <c r="B36" s="342" t="s">
        <v>422</v>
      </c>
      <c r="C36" s="342" t="s">
        <v>167</v>
      </c>
      <c r="D36" s="342" t="s">
        <v>491</v>
      </c>
      <c r="E36" s="623" t="s">
        <v>492</v>
      </c>
      <c r="F36" s="342" t="s">
        <v>197</v>
      </c>
      <c r="G36" s="633" t="s">
        <v>493</v>
      </c>
      <c r="H36" s="63" t="s">
        <v>35</v>
      </c>
      <c r="I36" s="125"/>
      <c r="J36" s="50"/>
      <c r="K36" s="50"/>
      <c r="L36" s="68"/>
      <c r="M36" s="270"/>
      <c r="N36" s="179"/>
      <c r="O36" s="179"/>
      <c r="P36" s="68"/>
      <c r="Q36" s="55"/>
      <c r="R36" s="46"/>
      <c r="S36" s="46"/>
      <c r="T36" s="189">
        <v>1</v>
      </c>
      <c r="U36" s="338">
        <f>SUM(Q36:T36)</f>
        <v>1</v>
      </c>
      <c r="V36" s="339">
        <f>SUM(Q37:T37)</f>
        <v>0.6</v>
      </c>
      <c r="W36" s="624">
        <f>SUM(I37:T37)</f>
        <v>0.6</v>
      </c>
      <c r="X36" s="522">
        <f>+V36/U36</f>
        <v>0.6</v>
      </c>
      <c r="Y36" s="594" t="s">
        <v>494</v>
      </c>
      <c r="Z36" s="594" t="s">
        <v>495</v>
      </c>
      <c r="AA36" s="654" t="s">
        <v>496</v>
      </c>
      <c r="AB36" s="618" t="s">
        <v>497</v>
      </c>
    </row>
    <row r="37" spans="1:28" ht="81" customHeight="1" x14ac:dyDescent="0.25">
      <c r="A37" s="342"/>
      <c r="B37" s="342"/>
      <c r="C37" s="342"/>
      <c r="D37" s="342"/>
      <c r="E37" s="631"/>
      <c r="F37" s="342"/>
      <c r="G37" s="634"/>
      <c r="H37" s="63" t="s">
        <v>39</v>
      </c>
      <c r="I37" s="125"/>
      <c r="J37" s="50"/>
      <c r="K37" s="50"/>
      <c r="L37" s="68"/>
      <c r="M37" s="271"/>
      <c r="N37" s="178"/>
      <c r="O37" s="177"/>
      <c r="P37" s="68"/>
      <c r="Q37" s="57"/>
      <c r="R37" s="48"/>
      <c r="S37" s="49"/>
      <c r="T37" s="299">
        <v>0.6</v>
      </c>
      <c r="U37" s="338"/>
      <c r="V37" s="339"/>
      <c r="W37" s="624"/>
      <c r="X37" s="522"/>
      <c r="Y37" s="595"/>
      <c r="Z37" s="595"/>
      <c r="AA37" s="655"/>
      <c r="AB37" s="558"/>
    </row>
    <row r="38" spans="1:28" ht="42" customHeight="1" x14ac:dyDescent="0.25">
      <c r="A38" s="342"/>
      <c r="B38" s="342"/>
      <c r="C38" s="342"/>
      <c r="D38" s="342"/>
      <c r="E38" s="623" t="s">
        <v>498</v>
      </c>
      <c r="F38" s="342"/>
      <c r="G38" s="625" t="s">
        <v>499</v>
      </c>
      <c r="H38" s="63" t="s">
        <v>35</v>
      </c>
      <c r="I38" s="64"/>
      <c r="J38" s="44"/>
      <c r="K38" s="44"/>
      <c r="L38" s="61">
        <v>1</v>
      </c>
      <c r="M38" s="55"/>
      <c r="N38" s="46"/>
      <c r="O38" s="46"/>
      <c r="P38" s="65"/>
      <c r="Q38" s="55"/>
      <c r="R38" s="46"/>
      <c r="S38" s="46"/>
      <c r="T38" s="65"/>
      <c r="U38" s="338">
        <f>SUM(Q38:T38)</f>
        <v>0</v>
      </c>
      <c r="V38" s="339">
        <f>SUM(Q39:T39)</f>
        <v>0</v>
      </c>
      <c r="W38" s="340">
        <f>SUM(I39:T39)</f>
        <v>1</v>
      </c>
      <c r="X38" s="522" t="e">
        <f>+V38/U38</f>
        <v>#DIV/0!</v>
      </c>
      <c r="Y38" s="594" t="s">
        <v>500</v>
      </c>
      <c r="Z38" s="606" t="s">
        <v>37</v>
      </c>
      <c r="AA38" s="647" t="s">
        <v>501</v>
      </c>
      <c r="AB38" s="601" t="s">
        <v>37</v>
      </c>
    </row>
    <row r="39" spans="1:28" ht="42" customHeight="1" x14ac:dyDescent="0.25">
      <c r="A39" s="342"/>
      <c r="B39" s="342"/>
      <c r="C39" s="342"/>
      <c r="D39" s="342"/>
      <c r="E39" s="629"/>
      <c r="F39" s="342"/>
      <c r="G39" s="630"/>
      <c r="H39" s="63" t="s">
        <v>39</v>
      </c>
      <c r="I39" s="64"/>
      <c r="J39" s="44"/>
      <c r="K39" s="44"/>
      <c r="L39" s="60">
        <v>0.5</v>
      </c>
      <c r="M39" s="57"/>
      <c r="N39" s="48"/>
      <c r="O39" s="165">
        <v>0.5</v>
      </c>
      <c r="P39" s="67"/>
      <c r="Q39" s="57"/>
      <c r="R39" s="48"/>
      <c r="S39" s="49"/>
      <c r="T39" s="155"/>
      <c r="U39" s="338"/>
      <c r="V39" s="339"/>
      <c r="W39" s="340"/>
      <c r="X39" s="522"/>
      <c r="Y39" s="595"/>
      <c r="Z39" s="607"/>
      <c r="AA39" s="648"/>
      <c r="AB39" s="554"/>
    </row>
    <row r="40" spans="1:28" ht="42" customHeight="1" x14ac:dyDescent="0.25">
      <c r="A40" s="342"/>
      <c r="B40" s="342"/>
      <c r="C40" s="342"/>
      <c r="D40" s="342"/>
      <c r="E40" s="623" t="s">
        <v>502</v>
      </c>
      <c r="F40" s="342"/>
      <c r="G40" s="625" t="s">
        <v>503</v>
      </c>
      <c r="H40" s="63" t="s">
        <v>35</v>
      </c>
      <c r="I40" s="64"/>
      <c r="J40" s="44"/>
      <c r="K40" s="44"/>
      <c r="L40" s="60"/>
      <c r="M40" s="55"/>
      <c r="N40" s="46"/>
      <c r="O40" s="46"/>
      <c r="P40" s="68"/>
      <c r="Q40" s="55"/>
      <c r="R40" s="46"/>
      <c r="S40" s="46"/>
      <c r="T40" s="189">
        <v>1</v>
      </c>
      <c r="U40" s="338">
        <f>SUM(Q40:T40)</f>
        <v>1</v>
      </c>
      <c r="V40" s="339">
        <f>SUM(Q41:T41)</f>
        <v>0.15</v>
      </c>
      <c r="W40" s="530">
        <f>SUM(I41:T41)</f>
        <v>1</v>
      </c>
      <c r="X40" s="522">
        <v>1</v>
      </c>
      <c r="Y40" s="594" t="s">
        <v>504</v>
      </c>
      <c r="Z40" s="606" t="s">
        <v>37</v>
      </c>
      <c r="AA40" s="654" t="s">
        <v>505</v>
      </c>
      <c r="AB40" s="601" t="s">
        <v>37</v>
      </c>
    </row>
    <row r="41" spans="1:28" ht="42" customHeight="1" x14ac:dyDescent="0.25">
      <c r="A41" s="342"/>
      <c r="B41" s="342"/>
      <c r="C41" s="342"/>
      <c r="D41" s="342"/>
      <c r="E41" s="629"/>
      <c r="F41" s="342"/>
      <c r="G41" s="630"/>
      <c r="H41" s="63" t="s">
        <v>39</v>
      </c>
      <c r="I41" s="64"/>
      <c r="J41" s="44"/>
      <c r="K41" s="44"/>
      <c r="L41" s="60"/>
      <c r="M41" s="57"/>
      <c r="N41" s="48"/>
      <c r="O41" s="49"/>
      <c r="P41" s="165">
        <v>0.85</v>
      </c>
      <c r="Q41" s="57"/>
      <c r="R41" s="48"/>
      <c r="S41" s="49"/>
      <c r="T41" s="162">
        <v>0.15</v>
      </c>
      <c r="U41" s="338"/>
      <c r="V41" s="339"/>
      <c r="W41" s="530"/>
      <c r="X41" s="522"/>
      <c r="Y41" s="595"/>
      <c r="Z41" s="607"/>
      <c r="AA41" s="655"/>
      <c r="AB41" s="554"/>
    </row>
    <row r="42" spans="1:28" ht="42" customHeight="1" x14ac:dyDescent="0.25">
      <c r="A42" s="342"/>
      <c r="B42" s="342"/>
      <c r="C42" s="342"/>
      <c r="D42" s="342"/>
      <c r="E42" s="623" t="s">
        <v>506</v>
      </c>
      <c r="F42" s="342"/>
      <c r="G42" s="625" t="s">
        <v>507</v>
      </c>
      <c r="H42" s="63" t="s">
        <v>35</v>
      </c>
      <c r="I42" s="64"/>
      <c r="J42" s="44"/>
      <c r="K42" s="44"/>
      <c r="L42" s="60"/>
      <c r="M42" s="55"/>
      <c r="N42" s="46"/>
      <c r="O42" s="46"/>
      <c r="P42" s="65"/>
      <c r="Q42" s="55"/>
      <c r="R42" s="46"/>
      <c r="S42" s="46"/>
      <c r="T42" s="189">
        <v>1</v>
      </c>
      <c r="U42" s="338">
        <f>SUM(Q42:T42)</f>
        <v>1</v>
      </c>
      <c r="V42" s="339">
        <f>SUM(Q43:T43)</f>
        <v>0.5</v>
      </c>
      <c r="W42" s="609">
        <f>SUBTOTAL(9,T43)</f>
        <v>0.5</v>
      </c>
      <c r="X42" s="522">
        <f>+V42/U42</f>
        <v>0.5</v>
      </c>
      <c r="Y42" s="613" t="s">
        <v>508</v>
      </c>
      <c r="Z42" s="613" t="s">
        <v>509</v>
      </c>
      <c r="AA42" s="670" t="s">
        <v>510</v>
      </c>
      <c r="AB42" s="618" t="s">
        <v>511</v>
      </c>
    </row>
    <row r="43" spans="1:28" ht="64.5" customHeight="1" x14ac:dyDescent="0.25">
      <c r="A43" s="342"/>
      <c r="B43" s="342"/>
      <c r="C43" s="342"/>
      <c r="D43" s="342"/>
      <c r="E43" s="629"/>
      <c r="F43" s="342"/>
      <c r="G43" s="630"/>
      <c r="H43" s="63" t="s">
        <v>39</v>
      </c>
      <c r="I43" s="64"/>
      <c r="J43" s="44"/>
      <c r="K43" s="44"/>
      <c r="L43" s="60"/>
      <c r="M43" s="57"/>
      <c r="N43" s="48"/>
      <c r="O43" s="49"/>
      <c r="P43" s="67"/>
      <c r="Q43" s="57"/>
      <c r="R43" s="48"/>
      <c r="S43" s="49"/>
      <c r="T43" s="299">
        <v>0.5</v>
      </c>
      <c r="U43" s="338"/>
      <c r="V43" s="339"/>
      <c r="W43" s="609"/>
      <c r="X43" s="522"/>
      <c r="Y43" s="582"/>
      <c r="Z43" s="582"/>
      <c r="AA43" s="671"/>
      <c r="AB43" s="558"/>
    </row>
    <row r="44" spans="1:28" ht="64.5" customHeight="1" x14ac:dyDescent="0.25">
      <c r="A44" s="342"/>
      <c r="B44" s="342"/>
      <c r="C44" s="342"/>
      <c r="D44" s="342"/>
      <c r="E44" s="623" t="s">
        <v>512</v>
      </c>
      <c r="F44" s="342"/>
      <c r="G44" s="625" t="s">
        <v>513</v>
      </c>
      <c r="H44" s="63" t="s">
        <v>35</v>
      </c>
      <c r="I44" s="70"/>
      <c r="J44" s="52"/>
      <c r="K44" s="44"/>
      <c r="L44" s="60"/>
      <c r="M44" s="55"/>
      <c r="N44" s="46"/>
      <c r="O44" s="46"/>
      <c r="P44" s="65"/>
      <c r="Q44" s="55"/>
      <c r="R44" s="46"/>
      <c r="S44" s="46"/>
      <c r="T44" s="189">
        <v>1</v>
      </c>
      <c r="U44" s="338">
        <f>SUM(Q44:T44)</f>
        <v>1</v>
      </c>
      <c r="V44" s="339">
        <f>SUM(Q45:T45)</f>
        <v>0</v>
      </c>
      <c r="W44" s="632">
        <f>SUM(I45:T45)</f>
        <v>0</v>
      </c>
      <c r="X44" s="522">
        <f>+V44/U44</f>
        <v>0</v>
      </c>
      <c r="Y44" s="594" t="s">
        <v>514</v>
      </c>
      <c r="Z44" s="594" t="s">
        <v>515</v>
      </c>
      <c r="AA44" s="668" t="s">
        <v>37</v>
      </c>
      <c r="AB44" s="618" t="s">
        <v>516</v>
      </c>
    </row>
    <row r="45" spans="1:28" ht="42" customHeight="1" x14ac:dyDescent="0.25">
      <c r="A45" s="342"/>
      <c r="B45" s="342"/>
      <c r="C45" s="342"/>
      <c r="D45" s="342"/>
      <c r="E45" s="631"/>
      <c r="F45" s="342"/>
      <c r="G45" s="516"/>
      <c r="H45" s="63" t="s">
        <v>39</v>
      </c>
      <c r="I45" s="64"/>
      <c r="J45" s="44"/>
      <c r="K45" s="44"/>
      <c r="L45" s="60"/>
      <c r="M45" s="57"/>
      <c r="N45" s="48"/>
      <c r="O45" s="49"/>
      <c r="P45" s="67"/>
      <c r="Q45" s="57"/>
      <c r="R45" s="48"/>
      <c r="S45" s="49"/>
      <c r="T45" s="298">
        <v>0</v>
      </c>
      <c r="U45" s="338"/>
      <c r="V45" s="339"/>
      <c r="W45" s="632"/>
      <c r="X45" s="522"/>
      <c r="Y45" s="595"/>
      <c r="Z45" s="595"/>
      <c r="AA45" s="669"/>
      <c r="AB45" s="558"/>
    </row>
    <row r="46" spans="1:28" ht="42" customHeight="1" x14ac:dyDescent="0.25">
      <c r="A46" s="342"/>
      <c r="B46" s="342"/>
      <c r="C46" s="342"/>
      <c r="D46" s="342"/>
      <c r="E46" s="623" t="s">
        <v>517</v>
      </c>
      <c r="F46" s="342"/>
      <c r="G46" s="625" t="s">
        <v>518</v>
      </c>
      <c r="H46" s="63" t="s">
        <v>35</v>
      </c>
      <c r="I46" s="70"/>
      <c r="J46" s="52"/>
      <c r="K46" s="44"/>
      <c r="L46" s="60"/>
      <c r="M46" s="55"/>
      <c r="N46" s="46"/>
      <c r="O46" s="46"/>
      <c r="P46" s="68"/>
      <c r="Q46" s="55"/>
      <c r="R46" s="46"/>
      <c r="S46" s="46"/>
      <c r="T46" s="189">
        <v>1</v>
      </c>
      <c r="U46" s="338">
        <f>SUM(Q46:T46)</f>
        <v>1</v>
      </c>
      <c r="V46" s="339">
        <f>SUM(Q47:T47)</f>
        <v>0</v>
      </c>
      <c r="W46" s="632">
        <f>SUM(I47:T47)</f>
        <v>0</v>
      </c>
      <c r="X46" s="522">
        <f>+V46/U46</f>
        <v>0</v>
      </c>
      <c r="Y46" s="594" t="s">
        <v>514</v>
      </c>
      <c r="Z46" s="594" t="s">
        <v>433</v>
      </c>
      <c r="AA46" s="616" t="s">
        <v>37</v>
      </c>
      <c r="AB46" s="618" t="s">
        <v>516</v>
      </c>
    </row>
    <row r="47" spans="1:28" ht="42" customHeight="1" x14ac:dyDescent="0.25">
      <c r="A47" s="342"/>
      <c r="B47" s="342"/>
      <c r="C47" s="342"/>
      <c r="D47" s="342"/>
      <c r="E47" s="631"/>
      <c r="F47" s="342"/>
      <c r="G47" s="516"/>
      <c r="H47" s="63" t="s">
        <v>39</v>
      </c>
      <c r="I47" s="64"/>
      <c r="J47" s="44"/>
      <c r="K47" s="44"/>
      <c r="L47" s="60"/>
      <c r="M47" s="57"/>
      <c r="N47" s="48"/>
      <c r="O47" s="49"/>
      <c r="P47" s="272"/>
      <c r="Q47" s="57"/>
      <c r="R47" s="48"/>
      <c r="S47" s="49"/>
      <c r="T47" s="298">
        <v>0</v>
      </c>
      <c r="U47" s="338"/>
      <c r="V47" s="339"/>
      <c r="W47" s="632"/>
      <c r="X47" s="522"/>
      <c r="Y47" s="595"/>
      <c r="Z47" s="595"/>
      <c r="AA47" s="617"/>
      <c r="AB47" s="558"/>
    </row>
    <row r="48" spans="1:28" ht="42" customHeight="1" x14ac:dyDescent="0.25">
      <c r="A48" s="342" t="s">
        <v>421</v>
      </c>
      <c r="B48" s="342" t="s">
        <v>29</v>
      </c>
      <c r="C48" s="342" t="s">
        <v>167</v>
      </c>
      <c r="D48" s="342" t="s">
        <v>519</v>
      </c>
      <c r="E48" s="623" t="s">
        <v>520</v>
      </c>
      <c r="F48" s="342" t="s">
        <v>212</v>
      </c>
      <c r="G48" s="628" t="s">
        <v>354</v>
      </c>
      <c r="H48" s="63" t="s">
        <v>35</v>
      </c>
      <c r="I48" s="64"/>
      <c r="J48" s="44"/>
      <c r="K48" s="51">
        <v>0.33300000000000002</v>
      </c>
      <c r="L48" s="60"/>
      <c r="M48" s="55"/>
      <c r="N48" s="51">
        <v>0.33300000000000002</v>
      </c>
      <c r="O48" s="46"/>
      <c r="P48" s="65"/>
      <c r="Q48" s="51">
        <v>0.33300000000000002</v>
      </c>
      <c r="R48" s="46"/>
      <c r="S48" s="46"/>
      <c r="T48" s="65"/>
      <c r="U48" s="338">
        <f>SUM(Q48:T48)</f>
        <v>0.33300000000000002</v>
      </c>
      <c r="V48" s="339">
        <v>0.33300000000000002</v>
      </c>
      <c r="W48" s="624">
        <f>SUM(I49:T49)</f>
        <v>0.53</v>
      </c>
      <c r="X48" s="522">
        <f>+V48/U48</f>
        <v>1</v>
      </c>
      <c r="Y48" s="656" t="s">
        <v>521</v>
      </c>
      <c r="Z48" s="613" t="s">
        <v>522</v>
      </c>
      <c r="AA48" s="645" t="s">
        <v>476</v>
      </c>
      <c r="AB48" s="618" t="s">
        <v>523</v>
      </c>
    </row>
    <row r="49" spans="1:28" ht="42" customHeight="1" x14ac:dyDescent="0.25">
      <c r="A49" s="342"/>
      <c r="B49" s="342"/>
      <c r="C49" s="342"/>
      <c r="D49" s="342"/>
      <c r="E49" s="631"/>
      <c r="F49" s="342"/>
      <c r="G49" s="516"/>
      <c r="H49" s="63" t="s">
        <v>39</v>
      </c>
      <c r="I49" s="64"/>
      <c r="J49" s="44"/>
      <c r="K49" s="44">
        <v>0.2</v>
      </c>
      <c r="L49" s="60"/>
      <c r="M49" s="284">
        <v>0.13</v>
      </c>
      <c r="N49" s="44">
        <v>0.2</v>
      </c>
      <c r="O49" s="18"/>
      <c r="P49" s="155"/>
      <c r="Q49" s="302">
        <v>0</v>
      </c>
      <c r="R49" s="48"/>
      <c r="S49" s="49"/>
      <c r="T49" s="155"/>
      <c r="U49" s="338"/>
      <c r="V49" s="339"/>
      <c r="W49" s="624"/>
      <c r="X49" s="522"/>
      <c r="Y49" s="657"/>
      <c r="Z49" s="582"/>
      <c r="AA49" s="646"/>
      <c r="AB49" s="558"/>
    </row>
    <row r="50" spans="1:28" ht="79.5" customHeight="1" x14ac:dyDescent="0.25">
      <c r="A50" s="342"/>
      <c r="B50" s="342"/>
      <c r="C50" s="342"/>
      <c r="D50" s="342"/>
      <c r="E50" s="623" t="s">
        <v>524</v>
      </c>
      <c r="F50" s="342"/>
      <c r="G50" s="628" t="s">
        <v>354</v>
      </c>
      <c r="H50" s="63" t="s">
        <v>35</v>
      </c>
      <c r="I50" s="64"/>
      <c r="J50" s="44"/>
      <c r="K50" s="44"/>
      <c r="L50" s="61">
        <v>0.33300000000000002</v>
      </c>
      <c r="M50" s="55"/>
      <c r="N50" s="46"/>
      <c r="O50" s="46"/>
      <c r="P50" s="61">
        <v>0.33300000000000002</v>
      </c>
      <c r="Q50" s="55"/>
      <c r="R50" s="46"/>
      <c r="S50" s="46"/>
      <c r="T50" s="61">
        <v>0.33300000000000002</v>
      </c>
      <c r="U50" s="338">
        <f>SUM(Q50:T50)</f>
        <v>0.33300000000000002</v>
      </c>
      <c r="V50" s="339">
        <v>0.33300000000000002</v>
      </c>
      <c r="W50" s="609">
        <f>SUM(I51:T51)</f>
        <v>0.53</v>
      </c>
      <c r="X50" s="522">
        <f>+V50/U50</f>
        <v>1</v>
      </c>
      <c r="Y50" s="613" t="s">
        <v>525</v>
      </c>
      <c r="Z50" s="613" t="s">
        <v>526</v>
      </c>
      <c r="AA50" s="645" t="s">
        <v>527</v>
      </c>
      <c r="AB50" s="618" t="s">
        <v>523</v>
      </c>
    </row>
    <row r="51" spans="1:28" ht="42" customHeight="1" x14ac:dyDescent="0.25">
      <c r="A51" s="342"/>
      <c r="B51" s="342"/>
      <c r="C51" s="342"/>
      <c r="D51" s="342"/>
      <c r="E51" s="631"/>
      <c r="F51" s="342"/>
      <c r="G51" s="516"/>
      <c r="H51" s="63" t="s">
        <v>39</v>
      </c>
      <c r="I51" s="64"/>
      <c r="J51" s="44"/>
      <c r="K51" s="44"/>
      <c r="L51" s="60">
        <v>0.2</v>
      </c>
      <c r="M51" s="169">
        <v>0.13</v>
      </c>
      <c r="N51" s="48"/>
      <c r="O51" s="49"/>
      <c r="P51" s="60">
        <v>0.2</v>
      </c>
      <c r="Q51" s="57"/>
      <c r="R51" s="48"/>
      <c r="S51" s="49"/>
      <c r="T51" s="303">
        <v>0</v>
      </c>
      <c r="U51" s="338"/>
      <c r="V51" s="339"/>
      <c r="W51" s="609"/>
      <c r="X51" s="522"/>
      <c r="Y51" s="582"/>
      <c r="Z51" s="582"/>
      <c r="AA51" s="646"/>
      <c r="AB51" s="558"/>
    </row>
    <row r="52" spans="1:28" customFormat="1" x14ac:dyDescent="0.25">
      <c r="A52" s="7"/>
      <c r="T52" s="309"/>
    </row>
    <row r="53" spans="1:28" customFormat="1" x14ac:dyDescent="0.25">
      <c r="T53" s="309"/>
    </row>
    <row r="54" spans="1:28" customFormat="1" x14ac:dyDescent="0.25">
      <c r="T54" s="309"/>
    </row>
    <row r="55" spans="1:28" customFormat="1" x14ac:dyDescent="0.25">
      <c r="T55" s="309"/>
    </row>
    <row r="56" spans="1:28" customFormat="1" x14ac:dyDescent="0.25">
      <c r="T56" s="309"/>
    </row>
    <row r="57" spans="1:28" customFormat="1" x14ac:dyDescent="0.25">
      <c r="T57" s="309"/>
    </row>
    <row r="58" spans="1:28" customFormat="1" x14ac:dyDescent="0.25">
      <c r="T58" s="309"/>
    </row>
    <row r="59" spans="1:28" customFormat="1" x14ac:dyDescent="0.25">
      <c r="T59" s="309"/>
    </row>
    <row r="60" spans="1:28" customFormat="1" x14ac:dyDescent="0.25">
      <c r="T60" s="309"/>
    </row>
  </sheetData>
  <autoFilter ref="A6:WWJ51" xr:uid="{9B0310AA-B2C7-4026-B9EB-1E6705581148}">
    <filterColumn colId="8" showButton="0"/>
    <filterColumn colId="9" showButton="0"/>
    <filterColumn colId="10" showButton="0"/>
    <filterColumn colId="12" showButton="0"/>
    <filterColumn colId="13" showButton="0"/>
    <filterColumn colId="14" showButton="0"/>
    <filterColumn colId="16" showButton="0"/>
    <filterColumn colId="17" showButton="0"/>
    <filterColumn colId="18" showButton="0"/>
  </autoFilter>
  <mergeCells count="272">
    <mergeCell ref="AB50:AB51"/>
    <mergeCell ref="AB44:AB45"/>
    <mergeCell ref="Y44:Y45"/>
    <mergeCell ref="AA44:AA45"/>
    <mergeCell ref="Y50:Y51"/>
    <mergeCell ref="AA50:AA51"/>
    <mergeCell ref="Z50:Z51"/>
    <mergeCell ref="Y38:Y39"/>
    <mergeCell ref="Z38:Z39"/>
    <mergeCell ref="AA38:AA39"/>
    <mergeCell ref="Y48:Y49"/>
    <mergeCell ref="AA48:AA49"/>
    <mergeCell ref="Z48:Z49"/>
    <mergeCell ref="AB38:AB39"/>
    <mergeCell ref="Y40:Y41"/>
    <mergeCell ref="Z40:Z41"/>
    <mergeCell ref="AA40:AA41"/>
    <mergeCell ref="AB40:AB41"/>
    <mergeCell ref="Y42:Y43"/>
    <mergeCell ref="Z42:Z43"/>
    <mergeCell ref="AA42:AA43"/>
    <mergeCell ref="AB42:AB43"/>
    <mergeCell ref="Z44:Z45"/>
    <mergeCell ref="Y46:Y47"/>
    <mergeCell ref="Y34:Y35"/>
    <mergeCell ref="Z34:Z35"/>
    <mergeCell ref="AA34:AA35"/>
    <mergeCell ref="AB34:AB35"/>
    <mergeCell ref="Y36:Y37"/>
    <mergeCell ref="Z36:Z37"/>
    <mergeCell ref="AA36:AA37"/>
    <mergeCell ref="AB36:AB37"/>
    <mergeCell ref="Y26:Y27"/>
    <mergeCell ref="Z26:Z27"/>
    <mergeCell ref="AA26:AA27"/>
    <mergeCell ref="AB26:AB27"/>
    <mergeCell ref="Y28:Y29"/>
    <mergeCell ref="Z28:Z29"/>
    <mergeCell ref="AA28:AA29"/>
    <mergeCell ref="AB28:AB29"/>
    <mergeCell ref="Y30:Y31"/>
    <mergeCell ref="Z30:Z31"/>
    <mergeCell ref="AA30:AA31"/>
    <mergeCell ref="AB30:AB31"/>
    <mergeCell ref="Y32:Y33"/>
    <mergeCell ref="Z32:Z33"/>
    <mergeCell ref="AB32:AB33"/>
    <mergeCell ref="Y20:Y21"/>
    <mergeCell ref="Z20:Z21"/>
    <mergeCell ref="AA20:AA21"/>
    <mergeCell ref="AB20:AB21"/>
    <mergeCell ref="Y22:Y23"/>
    <mergeCell ref="Z22:Z23"/>
    <mergeCell ref="AA22:AA23"/>
    <mergeCell ref="AB22:AB23"/>
    <mergeCell ref="Y24:Y25"/>
    <mergeCell ref="Z24:Z25"/>
    <mergeCell ref="AA24:AA25"/>
    <mergeCell ref="AB24:AB25"/>
    <mergeCell ref="Y14:Y15"/>
    <mergeCell ref="Z14:Z15"/>
    <mergeCell ref="AA14:AA15"/>
    <mergeCell ref="AB14:AB15"/>
    <mergeCell ref="Y16:Y17"/>
    <mergeCell ref="Z16:Z17"/>
    <mergeCell ref="AA16:AA17"/>
    <mergeCell ref="AB16:AB17"/>
    <mergeCell ref="Y18:Y19"/>
    <mergeCell ref="Z18:Z19"/>
    <mergeCell ref="AA18:AA19"/>
    <mergeCell ref="AB18:AB19"/>
    <mergeCell ref="Y8:Y9"/>
    <mergeCell ref="Z8:Z9"/>
    <mergeCell ref="AA8:AA9"/>
    <mergeCell ref="AB8:AB9"/>
    <mergeCell ref="Y10:Y11"/>
    <mergeCell ref="Z10:Z11"/>
    <mergeCell ref="AA10:AA11"/>
    <mergeCell ref="AB10:AB11"/>
    <mergeCell ref="Y12:Y13"/>
    <mergeCell ref="Z12:Z13"/>
    <mergeCell ref="AA12:AA13"/>
    <mergeCell ref="AB12:AB13"/>
    <mergeCell ref="Y6:Y7"/>
    <mergeCell ref="Z6:Z7"/>
    <mergeCell ref="AA6:AA7"/>
    <mergeCell ref="AB6:AB7"/>
    <mergeCell ref="A14:A23"/>
    <mergeCell ref="A8:A13"/>
    <mergeCell ref="B48:B51"/>
    <mergeCell ref="A48:A51"/>
    <mergeCell ref="A36:A47"/>
    <mergeCell ref="A30:A35"/>
    <mergeCell ref="A24:A29"/>
    <mergeCell ref="B24:B29"/>
    <mergeCell ref="B30:B35"/>
    <mergeCell ref="B36:B47"/>
    <mergeCell ref="B8:B13"/>
    <mergeCell ref="B14:B23"/>
    <mergeCell ref="C30:C35"/>
    <mergeCell ref="C36:C47"/>
    <mergeCell ref="C48:C51"/>
    <mergeCell ref="D48:D51"/>
    <mergeCell ref="C8:C13"/>
    <mergeCell ref="C14:C23"/>
    <mergeCell ref="C24:C29"/>
    <mergeCell ref="D24:D29"/>
    <mergeCell ref="D30:D35"/>
    <mergeCell ref="D36:D47"/>
    <mergeCell ref="D8:D13"/>
    <mergeCell ref="D14:D23"/>
    <mergeCell ref="G42:G43"/>
    <mergeCell ref="F8:F13"/>
    <mergeCell ref="F14:F23"/>
    <mergeCell ref="F24:F29"/>
    <mergeCell ref="F30:F35"/>
    <mergeCell ref="G38:G39"/>
    <mergeCell ref="G40:G41"/>
    <mergeCell ref="G36:G37"/>
    <mergeCell ref="G32:G33"/>
    <mergeCell ref="G28:G29"/>
    <mergeCell ref="G24:G25"/>
    <mergeCell ref="G20:G21"/>
    <mergeCell ref="G8:G9"/>
    <mergeCell ref="G10:G11"/>
    <mergeCell ref="E10:E11"/>
    <mergeCell ref="E12:E13"/>
    <mergeCell ref="G12:G13"/>
    <mergeCell ref="X50:X51"/>
    <mergeCell ref="F48:F51"/>
    <mergeCell ref="G48:G49"/>
    <mergeCell ref="U48:U49"/>
    <mergeCell ref="V48:V49"/>
    <mergeCell ref="W48:W49"/>
    <mergeCell ref="X48:X49"/>
    <mergeCell ref="E50:E51"/>
    <mergeCell ref="G50:G51"/>
    <mergeCell ref="U50:U51"/>
    <mergeCell ref="V50:V51"/>
    <mergeCell ref="W50:W51"/>
    <mergeCell ref="E48:E49"/>
    <mergeCell ref="X44:X45"/>
    <mergeCell ref="E46:E47"/>
    <mergeCell ref="G46:G47"/>
    <mergeCell ref="U46:U47"/>
    <mergeCell ref="V46:V47"/>
    <mergeCell ref="W46:W47"/>
    <mergeCell ref="X46:X47"/>
    <mergeCell ref="F36:F47"/>
    <mergeCell ref="E42:E43"/>
    <mergeCell ref="U42:U43"/>
    <mergeCell ref="V42:V43"/>
    <mergeCell ref="W42:W43"/>
    <mergeCell ref="X42:X43"/>
    <mergeCell ref="E44:E45"/>
    <mergeCell ref="G44:G45"/>
    <mergeCell ref="U44:U45"/>
    <mergeCell ref="V44:V45"/>
    <mergeCell ref="W44:W45"/>
    <mergeCell ref="X38:X39"/>
    <mergeCell ref="E40:E41"/>
    <mergeCell ref="U40:U41"/>
    <mergeCell ref="V40:V41"/>
    <mergeCell ref="W40:W41"/>
    <mergeCell ref="X40:X41"/>
    <mergeCell ref="U36:U37"/>
    <mergeCell ref="V36:V37"/>
    <mergeCell ref="W36:W37"/>
    <mergeCell ref="X36:X37"/>
    <mergeCell ref="E38:E39"/>
    <mergeCell ref="U38:U39"/>
    <mergeCell ref="V38:V39"/>
    <mergeCell ref="W38:W39"/>
    <mergeCell ref="E34:E35"/>
    <mergeCell ref="G34:G35"/>
    <mergeCell ref="U34:U35"/>
    <mergeCell ref="V34:V35"/>
    <mergeCell ref="W34:W35"/>
    <mergeCell ref="X34:X35"/>
    <mergeCell ref="E36:E37"/>
    <mergeCell ref="U32:U33"/>
    <mergeCell ref="V32:V33"/>
    <mergeCell ref="W32:W33"/>
    <mergeCell ref="X32:X33"/>
    <mergeCell ref="E30:E31"/>
    <mergeCell ref="G30:G31"/>
    <mergeCell ref="U30:U31"/>
    <mergeCell ref="V30:V31"/>
    <mergeCell ref="W30:W31"/>
    <mergeCell ref="X30:X31"/>
    <mergeCell ref="E32:E33"/>
    <mergeCell ref="U28:U29"/>
    <mergeCell ref="V28:V29"/>
    <mergeCell ref="W28:W29"/>
    <mergeCell ref="X28:X29"/>
    <mergeCell ref="E26:E27"/>
    <mergeCell ref="G26:G27"/>
    <mergeCell ref="U26:U27"/>
    <mergeCell ref="V26:V27"/>
    <mergeCell ref="W26:W27"/>
    <mergeCell ref="X26:X27"/>
    <mergeCell ref="E28:E29"/>
    <mergeCell ref="U24:U25"/>
    <mergeCell ref="V24:V25"/>
    <mergeCell ref="W24:W25"/>
    <mergeCell ref="X24:X25"/>
    <mergeCell ref="E22:E23"/>
    <mergeCell ref="G22:G23"/>
    <mergeCell ref="U22:U23"/>
    <mergeCell ref="V22:V23"/>
    <mergeCell ref="W22:W23"/>
    <mergeCell ref="X22:X23"/>
    <mergeCell ref="E24:E25"/>
    <mergeCell ref="U20:U21"/>
    <mergeCell ref="V20:V21"/>
    <mergeCell ref="W20:W21"/>
    <mergeCell ref="X20:X21"/>
    <mergeCell ref="E18:E19"/>
    <mergeCell ref="G18:G19"/>
    <mergeCell ref="U18:U19"/>
    <mergeCell ref="V18:V19"/>
    <mergeCell ref="W18:W19"/>
    <mergeCell ref="X18:X19"/>
    <mergeCell ref="E20:E21"/>
    <mergeCell ref="X14:X15"/>
    <mergeCell ref="E16:E17"/>
    <mergeCell ref="G16:G17"/>
    <mergeCell ref="U16:U17"/>
    <mergeCell ref="V16:V17"/>
    <mergeCell ref="W16:W17"/>
    <mergeCell ref="X16:X17"/>
    <mergeCell ref="E14:E15"/>
    <mergeCell ref="G14:G15"/>
    <mergeCell ref="U14:U15"/>
    <mergeCell ref="V14:V15"/>
    <mergeCell ref="W14:W15"/>
    <mergeCell ref="U6:U7"/>
    <mergeCell ref="V6:V7"/>
    <mergeCell ref="W6:W7"/>
    <mergeCell ref="X6:X7"/>
    <mergeCell ref="U10:U11"/>
    <mergeCell ref="V10:V11"/>
    <mergeCell ref="W10:W11"/>
    <mergeCell ref="X10:X11"/>
    <mergeCell ref="U12:U13"/>
    <mergeCell ref="V12:V13"/>
    <mergeCell ref="W12:W13"/>
    <mergeCell ref="X12:X13"/>
    <mergeCell ref="Z46:Z47"/>
    <mergeCell ref="AA46:AA47"/>
    <mergeCell ref="AB46:AB47"/>
    <mergeCell ref="AB48:AB49"/>
    <mergeCell ref="A1:AB1"/>
    <mergeCell ref="A4:G5"/>
    <mergeCell ref="H4:V5"/>
    <mergeCell ref="W4:X5"/>
    <mergeCell ref="Y4:AB4"/>
    <mergeCell ref="I6:L6"/>
    <mergeCell ref="M6:P6"/>
    <mergeCell ref="Q6:T6"/>
    <mergeCell ref="U8:U9"/>
    <mergeCell ref="V8:V9"/>
    <mergeCell ref="W8:W9"/>
    <mergeCell ref="X8:X9"/>
    <mergeCell ref="E8:E9"/>
    <mergeCell ref="A6:A7"/>
    <mergeCell ref="B6:B7"/>
    <mergeCell ref="C6:C7"/>
    <mergeCell ref="D6:D7"/>
    <mergeCell ref="E6:E7"/>
    <mergeCell ref="F6:F7"/>
    <mergeCell ref="G6:G7"/>
  </mergeCells>
  <conditionalFormatting sqref="I9:L9">
    <cfRule type="cellIs" dxfId="41" priority="78" operator="equal">
      <formula>0</formula>
    </cfRule>
    <cfRule type="cellIs" dxfId="40" priority="83" operator="equal">
      <formula>$L$10</formula>
    </cfRule>
    <cfRule type="cellIs" dxfId="39" priority="82" operator="lessThan">
      <formula>$L$10</formula>
    </cfRule>
    <cfRule type="cellIs" dxfId="38" priority="79" operator="lessThan">
      <formula>0.99</formula>
    </cfRule>
    <cfRule type="cellIs" dxfId="37" priority="81" operator="equal">
      <formula>0</formula>
    </cfRule>
    <cfRule type="colorScale" priority="84">
      <colorScale>
        <cfvo type="num" val="79"/>
        <cfvo type="num" val="80"/>
        <cfvo type="num" val="100"/>
        <color rgb="FFFF0000"/>
        <color rgb="FFFFEB84"/>
        <color rgb="FF63BE7B"/>
      </colorScale>
    </cfRule>
    <cfRule type="cellIs" dxfId="36" priority="80" operator="equal">
      <formula>$K$8</formula>
    </cfRule>
  </conditionalFormatting>
  <conditionalFormatting sqref="K49">
    <cfRule type="cellIs" dxfId="35" priority="34" operator="equal">
      <formula>$L$10</formula>
    </cfRule>
    <cfRule type="cellIs" dxfId="34" priority="30" operator="lessThan">
      <formula>0.99</formula>
    </cfRule>
    <cfRule type="cellIs" dxfId="33" priority="31" operator="equal">
      <formula>$K$8</formula>
    </cfRule>
    <cfRule type="cellIs" dxfId="32" priority="32" operator="equal">
      <formula>0</formula>
    </cfRule>
    <cfRule type="cellIs" dxfId="31" priority="33" operator="lessThan">
      <formula>$L$10</formula>
    </cfRule>
    <cfRule type="colorScale" priority="35">
      <colorScale>
        <cfvo type="num" val="79"/>
        <cfvo type="num" val="80"/>
        <cfvo type="num" val="100"/>
        <color rgb="FFFF0000"/>
        <color rgb="FFFFEB84"/>
        <color rgb="FF63BE7B"/>
      </colorScale>
    </cfRule>
    <cfRule type="cellIs" dxfId="30" priority="29" operator="equal">
      <formula>0</formula>
    </cfRule>
  </conditionalFormatting>
  <conditionalFormatting sqref="L39">
    <cfRule type="cellIs" dxfId="29" priority="36" operator="equal">
      <formula>0</formula>
    </cfRule>
    <cfRule type="cellIs" dxfId="28" priority="37" operator="lessThan">
      <formula>0.99</formula>
    </cfRule>
    <cfRule type="cellIs" dxfId="27" priority="38" operator="equal">
      <formula>$K$8</formula>
    </cfRule>
    <cfRule type="cellIs" dxfId="26" priority="40" operator="lessThan">
      <formula>$L$10</formula>
    </cfRule>
    <cfRule type="cellIs" dxfId="25" priority="41" operator="equal">
      <formula>$L$10</formula>
    </cfRule>
    <cfRule type="colorScale" priority="42">
      <colorScale>
        <cfvo type="num" val="79"/>
        <cfvo type="num" val="80"/>
        <cfvo type="num" val="100"/>
        <color rgb="FFFF0000"/>
        <color rgb="FFFFEB84"/>
        <color rgb="FF63BE7B"/>
      </colorScale>
    </cfRule>
    <cfRule type="cellIs" dxfId="24" priority="39" operator="equal">
      <formula>0</formula>
    </cfRule>
  </conditionalFormatting>
  <conditionalFormatting sqref="L51">
    <cfRule type="cellIs" dxfId="23" priority="24" operator="equal">
      <formula>$K$8</formula>
    </cfRule>
    <cfRule type="colorScale" priority="28">
      <colorScale>
        <cfvo type="num" val="79"/>
        <cfvo type="num" val="80"/>
        <cfvo type="num" val="100"/>
        <color rgb="FFFF0000"/>
        <color rgb="FFFFEB84"/>
        <color rgb="FF63BE7B"/>
      </colorScale>
    </cfRule>
    <cfRule type="cellIs" dxfId="22" priority="27" operator="equal">
      <formula>$L$10</formula>
    </cfRule>
    <cfRule type="cellIs" dxfId="21" priority="26" operator="lessThan">
      <formula>$L$10</formula>
    </cfRule>
    <cfRule type="cellIs" dxfId="20" priority="25" operator="equal">
      <formula>0</formula>
    </cfRule>
    <cfRule type="cellIs" dxfId="19" priority="23" operator="lessThan">
      <formula>0.99</formula>
    </cfRule>
    <cfRule type="cellIs" dxfId="18" priority="22" operator="equal">
      <formula>0</formula>
    </cfRule>
  </conditionalFormatting>
  <conditionalFormatting sqref="N49">
    <cfRule type="cellIs" dxfId="17" priority="18" operator="equal">
      <formula>0</formula>
    </cfRule>
    <cfRule type="cellIs" dxfId="16" priority="15" operator="equal">
      <formula>0</formula>
    </cfRule>
    <cfRule type="cellIs" dxfId="15" priority="16" operator="lessThan">
      <formula>0.99</formula>
    </cfRule>
    <cfRule type="cellIs" dxfId="14" priority="17" operator="equal">
      <formula>$K$8</formula>
    </cfRule>
    <cfRule type="cellIs" dxfId="13" priority="19" operator="lessThan">
      <formula>$L$10</formula>
    </cfRule>
    <cfRule type="cellIs" dxfId="12" priority="20" operator="equal">
      <formula>$L$10</formula>
    </cfRule>
    <cfRule type="colorScale" priority="21">
      <colorScale>
        <cfvo type="num" val="79"/>
        <cfvo type="num" val="80"/>
        <cfvo type="num" val="100"/>
        <color rgb="FFFF0000"/>
        <color rgb="FFFFEB84"/>
        <color rgb="FF63BE7B"/>
      </colorScale>
    </cfRule>
  </conditionalFormatting>
  <conditionalFormatting sqref="P51">
    <cfRule type="cellIs" dxfId="11" priority="9" operator="lessThan">
      <formula>0.99</formula>
    </cfRule>
    <cfRule type="cellIs" dxfId="10" priority="10" operator="equal">
      <formula>$K$8</formula>
    </cfRule>
    <cfRule type="cellIs" dxfId="9" priority="11" operator="equal">
      <formula>0</formula>
    </cfRule>
    <cfRule type="cellIs" dxfId="8" priority="12" operator="lessThan">
      <formula>$L$10</formula>
    </cfRule>
    <cfRule type="colorScale" priority="14">
      <colorScale>
        <cfvo type="num" val="79"/>
        <cfvo type="num" val="80"/>
        <cfvo type="num" val="100"/>
        <color rgb="FFFF0000"/>
        <color rgb="FFFFEB84"/>
        <color rgb="FF63BE7B"/>
      </colorScale>
    </cfRule>
    <cfRule type="cellIs" dxfId="7" priority="13" operator="equal">
      <formula>$L$10</formula>
    </cfRule>
    <cfRule type="cellIs" dxfId="6" priority="8" operator="equal">
      <formula>0</formula>
    </cfRule>
  </conditionalFormatting>
  <hyperlinks>
    <hyperlink ref="AA38:AA39" r:id="rId1" display="https://sgi.justiciamilitar.gov.co/app.php/staff/document/indexAllActive" xr:uid="{1FE5DC6B-46DA-42A6-A170-A361D0FCA7BA}"/>
    <hyperlink ref="AA14:AA15" r:id="rId2" display="https://sijpmp.justiciamilitar.gov.co/Home.aspx" xr:uid="{C2A581CC-AFB8-4860-83F9-1D9022FEB290}"/>
    <hyperlink ref="AA8:AA9" r:id="rId3" display="https://www.justiciamilitar.gov.co/sites/default/files/2023-07/Plan_Estrategico_de_Tecnologias_de_la%20Informacion_y_las_Comunicaciones_2022_2025_Actualizacion_2023.pdf" xr:uid="{D79F0357-16F2-4702-8F8A-33CA2417BC65}"/>
    <hyperlink ref="AA30:AA31" r:id="rId4" display="https://www.justiciamilitar.gov.co/sites/default/files/2023-09/Plan_de_Seguridad_y_Privacidad_de_la_Informacion_2023_UAEJPMP.pdf" xr:uid="{DB8DEC56-F74E-43F3-BA71-BDFCA84E137B}"/>
    <hyperlink ref="AA22:AA23" r:id="rId5" display="https://app.powerbi.com/groups/me/reports/73381879-e72e-403d-95c9-fd4f50c0435b/ReportSectiondde2f250e17a98ba0ec0?ctid=5438af9f-686f-4b04-94a0-a858e5b7ba46&amp;experience=power-bi" xr:uid="{933E740D-9627-4032-8459-DF3F9395DD2D}"/>
    <hyperlink ref="AA18:AA19" r:id="rId6" display="https://juspemil.sharepoint.com/:f:/s/OficinadePlaneacion/EgNPM_Rz_sZBmIbCWSvjjbMBSOuTYIDnrumnji7Ch9uflw?e=6carY1" xr:uid="{A24B4C5B-E12D-4EC3-9E2F-BF9AB0E43ED9}"/>
    <hyperlink ref="AA20:AA21" r:id="rId7" display="https://juspemil.sharepoint.com/:f:/s/OficinadePlaneacion/EpjyvyYh76RMn6AhzaBwMwwB1Uf_hLYdeV3g99d8vxo6Zg?e=B4RCw7" xr:uid="{06D8B573-F93B-417F-8D04-25E722140502}"/>
    <hyperlink ref="AA24" r:id="rId8" xr:uid="{894CC4C1-0466-4E31-874C-690073B10DAB}"/>
    <hyperlink ref="AA26:AA27" r:id="rId9" display="https://juspemil.sharepoint.com/:f:/s/OficinadePlaneacion/EpOeNqqOgJNPs5ZgHZgUZQ0BXI7_LYi-A3-iABk1PZjByA?e=4qpcFd" xr:uid="{72CE9832-B279-4252-AE57-1292768DB13D}"/>
    <hyperlink ref="AA32" r:id="rId10" xr:uid="{4A09194D-108E-49CB-BCB0-D77F944BDDB7}"/>
    <hyperlink ref="AA40:AA41" r:id="rId11" display="https://juspemil.sharepoint.com/:f:/s/OficinadeTecnologasdeInformacinydelasComunicaciones/EoqWCXa9x3xGjhU4w2G6Hj0BR6g3EG93vUN71NIEVjKwkQ?e=PXxDJV" xr:uid="{8DCB5AC4-1FC2-4766-8C21-4D9078ECE1E2}"/>
    <hyperlink ref="AA42" r:id="rId12" xr:uid="{66F12A9F-762A-40EB-9E5C-0716FC410AAE}"/>
    <hyperlink ref="AA48" r:id="rId13" xr:uid="{620AE666-BAFA-4C25-88A4-52DEA9D3D039}"/>
    <hyperlink ref="AA50" r:id="rId14" xr:uid="{DDAD168F-AC57-45D3-8852-940C99ABE36B}"/>
    <hyperlink ref="AA12:AA13" r:id="rId15" display="https://juspemil.sharepoint.com/:f:/s/OficinadePlaneacion/EvgRbjm19YVCsip8M2WOCWAB6t9rVuOX6NC6E5EvSpSLXw?e=iC5aiV " xr:uid="{E9F32164-71E5-4F98-9247-0AFBB6D2B1D5}"/>
    <hyperlink ref="AA32:AA33" r:id="rId16" display="https://juspemil.sharepoint.com/:f:/s/OficinadePlaneacion/EtZBrvPjDudGvqsvO4xFxdgBDRNhcrSlcuiE9vdxPtAfgg?e=tFusY4" xr:uid="{A1331A50-8E45-470C-9C5D-5E62CD0C3478}"/>
    <hyperlink ref="AA36:AA37" r:id="rId17" display="https://juspemil.sharepoint.com/:f:/s/OficinadePlaneacion/EsLpSnQtNJJPu3Bezn-UIHMB4aUfnK4iBink_uMSgse5Mw?e=bIh0pG" xr:uid="{76F5C892-DE19-49CD-A896-A7FA33CD56A4}"/>
    <hyperlink ref="AA42:AA43" r:id="rId18" display="https://juspemil.sharepoint.com/:f:/s/OficinadePlaneacion/EmRAwm8k4lpGkTgQtzcdehYB4WtxTZyS6kTbmziRpm1OJQ?e=Xl64K0" xr:uid="{4A3AB232-A68E-42E5-BC6B-06C540B47AAE}"/>
    <hyperlink ref="AA34" r:id="rId19" display="14). Hacer seguimiento y evaluación de las actividades del Plan Seguridad y Privacidad de la Información 2023" xr:uid="{E483FE90-5909-40C3-8918-EF9FD6918B86}"/>
    <hyperlink ref="AA34:AA35" r:id="rId20" display="https://juspemil.sharepoint.com/:f:/s/OficinadePlaneacion/EsWH8EKEWJ5ClIfwA6H59wwBtWUqcv5JXkF_GJeKAzefsg?e=ENUV93" xr:uid="{E1115C61-AFDE-4A8D-A1F7-B15DE8D9B67D}"/>
    <hyperlink ref="AA50:AA51" r:id="rId21" display="https://juspemil.sharepoint.com/:f:/s/OficinadePlaneacion/EvxSA-fHl5RDgRKSqaRexgIBosrdftR-w6kbG4hmxnW19Q?e=uzjdPM" xr:uid="{6F708372-671A-4187-B2AA-ADDAB9DF6A7D}"/>
    <hyperlink ref="AA24:AA25" r:id="rId22" display="https://juspemil.sharepoint.com/:f:/s/OficinadePlaneacion/Ei72xKMF7AdDo_Adz-8f8nABRVCm3txQQz_LhUgRWc6qSg?e=vC8fR9" xr:uid="{3DC7DCF7-E8D7-4416-90E9-6D4B2F4E8697}"/>
    <hyperlink ref="AA28" r:id="rId23" display="11). Fortalecer y ampliar la infraestructura de red WAN en el Palacio de Justicia y despachos a nivel nacional.¿" xr:uid="{AB79F8BD-628E-4DD9-933F-4EDD51B3F780}"/>
    <hyperlink ref="AA28:AA29" r:id="rId24" display="https://juspemil.sharepoint.com/:f:/s/OficinadePlaneacion/Eh0YHQk2cXBNn0s3VljTPnYBiBYVi0AdmGjZNXWSok2o_w?e=mba2WF" xr:uid="{EAB6DB40-203F-4450-8816-952FAFBDEDB0}"/>
    <hyperlink ref="AA48:AA49" r:id="rId25" display="https://juspemil.sharepoint.com/:f:/s/OficinadePlaneacion/Eh0YHQk2cXBNn0s3VljTPnYBiBYVi0AdmGjZNXWSok2o_w?e=mba2WF" xr:uid="{229C1748-DC6F-49D6-9591-5A8665746695}"/>
    <hyperlink ref="AA10:AA11" r:id="rId26" display="https://juspemil.sharepoint.com/:f:/s/OficinadePlaneacion/EhVBmMA5spdCrCw0q6KE9zUBUzzcPzpXx-dyLwLf716Ogw?e=3mCCCU" xr:uid="{42E47E0B-193D-450D-BD76-35B8EB8FCBFD}"/>
    <hyperlink ref="AA10" r:id="rId27" display="2). Ejecutar las actividades del PETIC 2023" xr:uid="{63104C47-C087-494F-BFC0-1C1935E38B96}"/>
  </hyperlinks>
  <printOptions horizontalCentered="1" verticalCentered="1"/>
  <pageMargins left="0.11811023622047245" right="0.11811023622047245" top="0.35433070866141736" bottom="0.35433070866141736" header="0.31496062992125984" footer="0.31496062992125984"/>
  <pageSetup paperSize="5" scale="15" fitToWidth="0" fitToHeight="0" orientation="landscape" r:id="rId28"/>
  <drawing r:id="rId29"/>
  <legacyDrawing r:id="rId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3EF9B21199CA945BCBA1A2DF315DDD6" ma:contentTypeVersion="18" ma:contentTypeDescription="Crear nuevo documento." ma:contentTypeScope="" ma:versionID="5515b64d12fd228dd3c51df36008c7ee">
  <xsd:schema xmlns:xsd="http://www.w3.org/2001/XMLSchema" xmlns:xs="http://www.w3.org/2001/XMLSchema" xmlns:p="http://schemas.microsoft.com/office/2006/metadata/properties" xmlns:ns2="b54a6cd7-679e-4b71-86a1-7a6b03036439" xmlns:ns3="46a848b4-aac6-4396-a30a-6f1e81a89086" targetNamespace="http://schemas.microsoft.com/office/2006/metadata/properties" ma:root="true" ma:fieldsID="7b0ef4ca91d0b8a9cca17dd328a95819" ns2:_="" ns3:_="">
    <xsd:import namespace="b54a6cd7-679e-4b71-86a1-7a6b03036439"/>
    <xsd:import namespace="46a848b4-aac6-4396-a30a-6f1e81a890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a6cd7-679e-4b71-86a1-7a6b0303643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5172437-1578-465b-9ad3-f62b7515a657}" ma:internalName="TaxCatchAll" ma:showField="CatchAllData" ma:web="b54a6cd7-679e-4b71-86a1-7a6b030364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848b4-aac6-4396-a30a-6f1e81a890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84ba030-0b44-4557-8584-294e40b055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4a6cd7-679e-4b71-86a1-7a6b03036439" xsi:nil="true"/>
    <lcf76f155ced4ddcb4097134ff3c332f xmlns="46a848b4-aac6-4396-a30a-6f1e81a89086">
      <Terms xmlns="http://schemas.microsoft.com/office/infopath/2007/PartnerControls"/>
    </lcf76f155ced4ddcb4097134ff3c332f>
    <SharedWithUsers xmlns="b54a6cd7-679e-4b71-86a1-7a6b03036439">
      <UserInfo>
        <DisplayName>Tatiana Alejandra Gonzalez Cuellar</DisplayName>
        <AccountId>133</AccountId>
        <AccountType/>
      </UserInfo>
      <UserInfo>
        <DisplayName>Xiomara Andrea Forero Cogollo</DisplayName>
        <AccountId>187</AccountId>
        <AccountType/>
      </UserInfo>
    </SharedWithUsers>
  </documentManagement>
</p:properties>
</file>

<file path=customXml/itemProps1.xml><?xml version="1.0" encoding="utf-8"?>
<ds:datastoreItem xmlns:ds="http://schemas.openxmlformats.org/officeDocument/2006/customXml" ds:itemID="{0F9E8F0A-80FF-424D-B27E-CE98E180B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a6cd7-679e-4b71-86a1-7a6b03036439"/>
    <ds:schemaRef ds:uri="46a848b4-aac6-4396-a30a-6f1e81a89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4D41C3-6DD1-48AD-975E-DCF976FC5603}">
  <ds:schemaRefs>
    <ds:schemaRef ds:uri="http://schemas.microsoft.com/sharepoint/v3/contenttype/forms"/>
  </ds:schemaRefs>
</ds:datastoreItem>
</file>

<file path=customXml/itemProps3.xml><?xml version="1.0" encoding="utf-8"?>
<ds:datastoreItem xmlns:ds="http://schemas.openxmlformats.org/officeDocument/2006/customXml" ds:itemID="{A59602F9-810E-4486-A183-86A52BF04681}">
  <ds:schemaRefs>
    <ds:schemaRef ds:uri="http://schemas.microsoft.com/office/2006/metadata/properties"/>
    <ds:schemaRef ds:uri="http://schemas.microsoft.com/office/infopath/2007/PartnerControls"/>
    <ds:schemaRef ds:uri="b54a6cd7-679e-4b71-86a1-7a6b03036439"/>
    <ds:schemaRef ds:uri="46a848b4-aac6-4396-a30a-6f1e81a890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SG- G.Financiero</vt:lpstr>
      <vt:lpstr>SG- G. Control Disciplinario</vt:lpstr>
      <vt:lpstr>SG- G. Contratos</vt:lpstr>
      <vt:lpstr>SG- G.Talento Humano</vt:lpstr>
      <vt:lpstr>SG- G.Administrativo</vt:lpstr>
      <vt:lpstr>Subdirección Gral</vt:lpstr>
      <vt:lpstr>Escuela JPMP</vt:lpstr>
      <vt:lpstr>OAJ</vt:lpstr>
      <vt:lpstr>OTIC</vt:lpstr>
      <vt:lpstr>OAP</vt:lpstr>
      <vt:lpstr>Control Interno</vt:lpstr>
      <vt:lpstr>'Control Interno'!Área_de_impresión</vt:lpstr>
      <vt:lpstr>OAJ!Área_de_impresión</vt:lpstr>
      <vt:lpstr>'SG- G. Contratos'!Área_de_impresión</vt:lpstr>
      <vt:lpstr>'SG- G. Control Disciplinario'!Área_de_impresión</vt:lpstr>
      <vt:lpstr>'SG- G.Administrativo'!Área_de_impresión</vt:lpstr>
      <vt:lpstr>'SG- G.Financiero'!Área_de_impresión</vt:lpstr>
      <vt:lpstr>'Subdirección Gral'!Área_de_impresión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Sánchez</dc:creator>
  <cp:keywords/>
  <dc:description/>
  <cp:lastModifiedBy>Jennyfer Aleida Molina Sanchez</cp:lastModifiedBy>
  <cp:revision/>
  <dcterms:created xsi:type="dcterms:W3CDTF">2023-04-17T19:55:11Z</dcterms:created>
  <dcterms:modified xsi:type="dcterms:W3CDTF">2024-02-07T13:30:21Z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0x01010053EF9B21199CA945BCBA1A2DF315DDD6</vt:lpwstr>
  </property>
  <property fmtid="{D5CDD505-2E9C-101B-9397-08002B2CF9AE}" pid="3" name="MediaServiceImageTags">
    <vt:lpwstr/>
  </property>
</Properties>
</file>